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onteo" sheetId="2" state="visible" r:id="rId2"/>
    <sheet name="Registro diario" sheetId="3" state="visible" r:id="rId3"/>
    <sheet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0" fontId="9" fillId="3" borderId="0" applyAlignment="1" pivotButton="0" quotePrefix="0" xfId="0">
      <alignment horizontal="left"/>
    </xf>
    <xf numFmtId="10" fontId="0" fillId="4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" fontId="0" fillId="4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0" fontId="6" fillId="2" borderId="2" pivotButton="0" quotePrefix="0" xfId="0"/>
    <xf numFmtId="1" fontId="6" fillId="2" borderId="2" pivotButton="0" quotePrefix="0" xfId="0"/>
    <xf numFmtId="4" fontId="0" fillId="0" borderId="3" pivotButton="0" quotePrefix="0" xfId="0"/>
    <xf numFmtId="1" fontId="8" fillId="0" borderId="3" pivotButton="0" quotePrefix="0" xfId="0"/>
    <xf numFmtId="4" fontId="8" fillId="0" borderId="3" pivotButton="0" quotePrefix="0" xfId="0"/>
    <xf numFmtId="1" fontId="0" fillId="0" borderId="3" pivotButton="0" quotePrefix="0" xfId="0"/>
    <xf numFmtId="0" fontId="8" fillId="0" borderId="0" applyAlignment="1" pivotButton="0" quotePrefix="0" xfId="0">
      <alignment horizontal="right"/>
    </xf>
    <xf numFmtId="4" fontId="8" fillId="0" borderId="0" applyAlignment="1" pivotButton="0" quotePrefix="0" xfId="0">
      <alignment horizontal="right"/>
    </xf>
    <xf numFmtId="164" fontId="6" fillId="2" borderId="2" pivotButton="0" quotePrefix="0" xfId="0"/>
    <xf numFmtId="0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3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Arqueo de caja</t>
        </is>
      </c>
      <c r="D2" s="2" t="inlineStr">
        <is>
          <t>Plantilla de skilio.com/calculadoras/arqueo-de-caja/</t>
        </is>
      </c>
    </row>
    <row r="3">
      <c r="B3" s="3" t="inlineStr">
        <is>
          <t>Cuenta los billetes y monedas de tu caja y mira si cuadra con lo que debería haber.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Lo que debería haber</t>
        </is>
      </c>
      <c r="C6" s="6" t="n"/>
    </row>
    <row r="7">
      <c r="B7" t="inlineStr">
        <is>
          <t>Fondo inicial de la caja</t>
        </is>
      </c>
      <c r="C7" s="7" t="n">
        <v>100</v>
      </c>
      <c r="D7" s="8" t="inlineStr">
        <is>
          <t>El dinero con el que abriste la caja, antes de la primera venta.</t>
        </is>
      </c>
    </row>
    <row r="8">
      <c r="B8" t="inlineStr">
        <is>
          <t>Ventas cobradas en efectivo</t>
        </is>
      </c>
      <c r="C8" s="7" t="n">
        <v>600</v>
      </c>
      <c r="D8" s="8" t="inlineStr">
        <is>
          <t>Solo billetes y monedas, según el registro o el cierre del día. Sin tarjeta ni transferencias.</t>
        </is>
      </c>
    </row>
    <row r="9">
      <c r="B9" t="inlineStr">
        <is>
          <t>Gastos y retiros pagados con efectivo</t>
        </is>
      </c>
      <c r="C9" s="7" t="n">
        <v>50</v>
      </c>
      <c r="D9" s="8" t="inlineStr">
        <is>
          <t>Compras pequeñas, devoluciones y retiros de dinero que salieron de la caja.</t>
        </is>
      </c>
    </row>
    <row r="10">
      <c r="B10" t="inlineStr">
        <is>
          <t>Fondo que dejas en la caja para mañana</t>
        </is>
      </c>
      <c r="C10" s="7" t="n">
        <v>100</v>
      </c>
      <c r="D10" s="8" t="inlineStr">
        <is>
          <t>Para saber cuánto dinero sacas. Déjalo en 0 si no lo usas.</t>
        </is>
      </c>
    </row>
    <row r="11">
      <c r="B11" t="inlineStr">
        <is>
          <t>Diferencia que aceptas</t>
        </is>
      </c>
      <c r="C11" s="7" t="n">
        <v>0</v>
      </c>
      <c r="D11" s="8" t="inlineStr">
        <is>
          <t>Con 0, la caja tiene que cuadrar al centavo.</t>
        </is>
      </c>
    </row>
    <row r="13">
      <c r="B13" s="5" t="inlineStr">
        <is>
          <t>Resultados</t>
        </is>
      </c>
      <c r="C13" s="6" t="n"/>
    </row>
    <row r="14">
      <c r="B14" s="9" t="inlineStr">
        <is>
          <t>Total contado (viene de la hoja «Conteo»)</t>
        </is>
      </c>
      <c r="C14" s="10">
        <f>'Conteo'!$E$28</f>
        <v>647.5</v>
      </c>
      <c r="D14" s="8" t="inlineStr">
        <is>
          <t>Cuenta tus billetes y monedas en la hoja «Conteo».</t>
        </is>
      </c>
    </row>
    <row r="15">
      <c r="B15" s="9" t="inlineStr">
        <is>
          <t>Total esperado</t>
        </is>
      </c>
      <c r="C15" s="10">
        <f>ROUND($C$7+$C$8-$C$9,2)</f>
        <v>650</v>
      </c>
      <c r="D15" s="8" t="inlineStr">
        <is>
          <t>Fondo inicial más ventas en efectivo menos gastos y retiros.</t>
        </is>
      </c>
    </row>
    <row r="16">
      <c r="B16" s="9" t="inlineStr">
        <is>
          <t>Diferencia: contado menos esperado</t>
        </is>
      </c>
      <c r="C16" s="10">
        <f>ROUND($C$14-$C$15,2)</f>
        <v>-2.5</v>
      </c>
      <c r="D16" s="8" t="inlineStr">
        <is>
          <t>Positiva: sobrante. Negativa: faltante.</t>
        </is>
      </c>
    </row>
    <row r="17">
      <c r="B17" s="9" t="inlineStr">
        <is>
          <t>Resultado</t>
        </is>
      </c>
      <c r="C17" s="11" t="str">
        <f>IF($C$15&lt;0,"Revisa las cifras",IF($C$16=0,"Cuadra",IF(ABS($C$16)&lt;=$C$11,"Cuadra, dentro de lo aceptado",IF($C$16&gt;0,"Sobrante","Faltante"))))</f>
        <v>Faltante</v>
      </c>
    </row>
    <row r="18">
      <c r="B18" t="inlineStr">
        <is>
          <t>Diferencia sobre lo esperado</t>
        </is>
      </c>
      <c r="C18" s="12">
        <f>IF($C$15&gt;0,$C$16/$C$15,"")</f>
        <v>-0.0038461538461538464</v>
      </c>
    </row>
    <row r="19">
      <c r="B19" t="inlineStr">
        <is>
          <t>Dinero en billetes</t>
        </is>
      </c>
      <c r="C19" s="13">
        <f>'Conteo'!$E$29</f>
        <v>540</v>
      </c>
    </row>
    <row r="20">
      <c r="B20" t="inlineStr">
        <is>
          <t>Dinero en monedas</t>
        </is>
      </c>
      <c r="C20" s="13">
        <f>'Conteo'!$E$30</f>
        <v>107.5</v>
      </c>
    </row>
    <row r="21">
      <c r="B21" t="inlineStr">
        <is>
          <t>Billetes contados</t>
        </is>
      </c>
      <c r="C21" s="14">
        <f>'Conteo'!$D$29</f>
        <v>26</v>
      </c>
    </row>
    <row r="22">
      <c r="B22" t="inlineStr">
        <is>
          <t>Monedas contadas</t>
        </is>
      </c>
      <c r="C22" s="14">
        <f>'Conteo'!$D$30</f>
        <v>140</v>
      </c>
    </row>
    <row r="23">
      <c r="B23" t="inlineStr">
        <is>
          <t>Para depositar o guardar (sin el fondo de mañana)</t>
        </is>
      </c>
      <c r="C23" s="13">
        <f>ROUND($C$14-$C$10,2)</f>
        <v>547.5</v>
      </c>
      <c r="D23" s="8" t="inlineStr">
        <is>
          <t>Si sale negativo, falta dinero para completar el fondo de mañana.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2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2">
      <c r="B2" s="15" t="inlineStr">
        <is>
          <t>Conteo de billetes y monedas</t>
        </is>
      </c>
    </row>
    <row r="3">
      <c r="B3" s="8" t="inlineStr">
        <is>
          <t>Escribe cuántos tienes de cada valor. Las denominaciones son las del euro: cambia el valor y el tipo para usar otra moneda.</t>
        </is>
      </c>
    </row>
    <row r="4">
      <c r="B4" s="2" t="inlineStr">
        <is>
          <t>Plantilla de skilio.com/calculadoras/arqueo-de-caja/</t>
        </is>
      </c>
    </row>
    <row r="6" ht="32" customHeight="1">
      <c r="B6" s="16" t="inlineStr">
        <is>
          <t>Tipo (de la lista)</t>
        </is>
      </c>
      <c r="C6" s="16" t="inlineStr">
        <is>
          <t>Valor de cada pieza</t>
        </is>
      </c>
      <c r="D6" s="16" t="inlineStr">
        <is>
          <t>Cantidad</t>
        </is>
      </c>
      <c r="E6" s="16" t="inlineStr">
        <is>
          <t>Importe</t>
        </is>
      </c>
    </row>
    <row r="7">
      <c r="B7" s="17" t="inlineStr">
        <is>
          <t>Billete</t>
        </is>
      </c>
      <c r="C7" s="7" t="n">
        <v>500</v>
      </c>
      <c r="D7" s="18" t="n">
        <v>0</v>
      </c>
      <c r="E7" s="19">
        <f>IF(AND(ISNUMBER(C7),ISNUMBER(D7)),ROUND(C7*D7,2),0)</f>
        <v>0</v>
      </c>
    </row>
    <row r="8">
      <c r="B8" s="17" t="inlineStr">
        <is>
          <t>Billete</t>
        </is>
      </c>
      <c r="C8" s="7" t="n">
        <v>200</v>
      </c>
      <c r="D8" s="18" t="n">
        <v>0</v>
      </c>
      <c r="E8" s="19">
        <f>IF(AND(ISNUMBER(C8),ISNUMBER(D8)),ROUND(C8*D8,2),0)</f>
        <v>0</v>
      </c>
    </row>
    <row r="9">
      <c r="B9" s="17" t="inlineStr">
        <is>
          <t>Billete</t>
        </is>
      </c>
      <c r="C9" s="7" t="n">
        <v>100</v>
      </c>
      <c r="D9" s="18" t="n">
        <v>1</v>
      </c>
      <c r="E9" s="19">
        <f>IF(AND(ISNUMBER(C9),ISNUMBER(D9)),ROUND(C9*D9,2),0)</f>
        <v>100</v>
      </c>
    </row>
    <row r="10">
      <c r="B10" s="17" t="inlineStr">
        <is>
          <t>Billete</t>
        </is>
      </c>
      <c r="C10" s="7" t="n">
        <v>50</v>
      </c>
      <c r="D10" s="18" t="n">
        <v>3</v>
      </c>
      <c r="E10" s="19">
        <f>IF(AND(ISNUMBER(C10),ISNUMBER(D10)),ROUND(C10*D10,2),0)</f>
        <v>150</v>
      </c>
    </row>
    <row r="11">
      <c r="B11" s="17" t="inlineStr">
        <is>
          <t>Billete</t>
        </is>
      </c>
      <c r="C11" s="7" t="n">
        <v>20</v>
      </c>
      <c r="D11" s="18" t="n">
        <v>10</v>
      </c>
      <c r="E11" s="19">
        <f>IF(AND(ISNUMBER(C11),ISNUMBER(D11)),ROUND(C11*D11,2),0)</f>
        <v>200</v>
      </c>
    </row>
    <row r="12">
      <c r="B12" s="17" t="inlineStr">
        <is>
          <t>Billete</t>
        </is>
      </c>
      <c r="C12" s="7" t="n">
        <v>10</v>
      </c>
      <c r="D12" s="18" t="n">
        <v>6</v>
      </c>
      <c r="E12" s="19">
        <f>IF(AND(ISNUMBER(C12),ISNUMBER(D12)),ROUND(C12*D12,2),0)</f>
        <v>60</v>
      </c>
    </row>
    <row r="13">
      <c r="B13" s="17" t="inlineStr">
        <is>
          <t>Billete</t>
        </is>
      </c>
      <c r="C13" s="7" t="n">
        <v>5</v>
      </c>
      <c r="D13" s="18" t="n">
        <v>6</v>
      </c>
      <c r="E13" s="19">
        <f>IF(AND(ISNUMBER(C13),ISNUMBER(D13)),ROUND(C13*D13,2),0)</f>
        <v>30</v>
      </c>
    </row>
    <row r="14">
      <c r="B14" s="17" t="inlineStr">
        <is>
          <t>Moneda</t>
        </is>
      </c>
      <c r="C14" s="7" t="n">
        <v>2</v>
      </c>
      <c r="D14" s="18" t="n">
        <v>25</v>
      </c>
      <c r="E14" s="19">
        <f>IF(AND(ISNUMBER(C14),ISNUMBER(D14)),ROUND(C14*D14,2),0)</f>
        <v>50</v>
      </c>
    </row>
    <row r="15">
      <c r="B15" s="17" t="inlineStr">
        <is>
          <t>Moneda</t>
        </is>
      </c>
      <c r="C15" s="7" t="n">
        <v>1</v>
      </c>
      <c r="D15" s="18" t="n">
        <v>40</v>
      </c>
      <c r="E15" s="19">
        <f>IF(AND(ISNUMBER(C15),ISNUMBER(D15)),ROUND(C15*D15,2),0)</f>
        <v>40</v>
      </c>
    </row>
    <row r="16">
      <c r="B16" s="17" t="inlineStr">
        <is>
          <t>Moneda</t>
        </is>
      </c>
      <c r="C16" s="7" t="n">
        <v>0.5</v>
      </c>
      <c r="D16" s="18" t="n">
        <v>15</v>
      </c>
      <c r="E16" s="19">
        <f>IF(AND(ISNUMBER(C16),ISNUMBER(D16)),ROUND(C16*D16,2),0)</f>
        <v>7.5</v>
      </c>
    </row>
    <row r="17">
      <c r="B17" s="17" t="inlineStr">
        <is>
          <t>Moneda</t>
        </is>
      </c>
      <c r="C17" s="7" t="n">
        <v>0.2</v>
      </c>
      <c r="D17" s="18" t="n">
        <v>40</v>
      </c>
      <c r="E17" s="19">
        <f>IF(AND(ISNUMBER(C17),ISNUMBER(D17)),ROUND(C17*D17,2),0)</f>
        <v>8</v>
      </c>
    </row>
    <row r="18">
      <c r="B18" s="17" t="inlineStr">
        <is>
          <t>Moneda</t>
        </is>
      </c>
      <c r="C18" s="7" t="n">
        <v>0.1</v>
      </c>
      <c r="D18" s="18" t="n">
        <v>20</v>
      </c>
      <c r="E18" s="19">
        <f>IF(AND(ISNUMBER(C18),ISNUMBER(D18)),ROUND(C18*D18,2),0)</f>
        <v>2</v>
      </c>
    </row>
    <row r="19">
      <c r="B19" s="17" t="inlineStr">
        <is>
          <t>Moneda</t>
        </is>
      </c>
      <c r="C19" s="7" t="n">
        <v>0.05</v>
      </c>
      <c r="D19" s="18" t="n">
        <v>0</v>
      </c>
      <c r="E19" s="19">
        <f>IF(AND(ISNUMBER(C19),ISNUMBER(D19)),ROUND(C19*D19,2),0)</f>
        <v>0</v>
      </c>
    </row>
    <row r="20">
      <c r="B20" s="17" t="inlineStr">
        <is>
          <t>Moneda</t>
        </is>
      </c>
      <c r="C20" s="7" t="n">
        <v>0.02</v>
      </c>
      <c r="D20" s="18" t="n">
        <v>0</v>
      </c>
      <c r="E20" s="19">
        <f>IF(AND(ISNUMBER(C20),ISNUMBER(D20)),ROUND(C20*D20,2),0)</f>
        <v>0</v>
      </c>
    </row>
    <row r="21">
      <c r="B21" s="17" t="inlineStr">
        <is>
          <t>Moneda</t>
        </is>
      </c>
      <c r="C21" s="7" t="n">
        <v>0.01</v>
      </c>
      <c r="D21" s="18" t="n">
        <v>0</v>
      </c>
      <c r="E21" s="19">
        <f>IF(AND(ISNUMBER(C21),ISNUMBER(D21)),ROUND(C21*D21,2),0)</f>
        <v>0</v>
      </c>
    </row>
    <row r="22">
      <c r="B22" s="17" t="inlineStr">
        <is>
          <t>Moneda</t>
        </is>
      </c>
      <c r="C22" s="7" t="n"/>
      <c r="D22" s="18" t="n"/>
      <c r="E22" s="19">
        <f>IF(AND(ISNUMBER(C22),ISNUMBER(D22)),ROUND(C22*D22,2),0)</f>
        <v>0</v>
      </c>
    </row>
    <row r="23">
      <c r="B23" s="17" t="inlineStr">
        <is>
          <t>Moneda</t>
        </is>
      </c>
      <c r="C23" s="7" t="n"/>
      <c r="D23" s="18" t="n"/>
      <c r="E23" s="19">
        <f>IF(AND(ISNUMBER(C23),ISNUMBER(D23)),ROUND(C23*D23,2),0)</f>
        <v>0</v>
      </c>
    </row>
    <row r="24">
      <c r="B24" s="17" t="inlineStr">
        <is>
          <t>Moneda</t>
        </is>
      </c>
      <c r="C24" s="7" t="n"/>
      <c r="D24" s="18" t="n"/>
      <c r="E24" s="19">
        <f>IF(AND(ISNUMBER(C24),ISNUMBER(D24)),ROUND(C24*D24,2),0)</f>
        <v>0</v>
      </c>
    </row>
    <row r="25">
      <c r="B25" s="17" t="inlineStr">
        <is>
          <t>Moneda</t>
        </is>
      </c>
      <c r="C25" s="7" t="n"/>
      <c r="D25" s="18" t="n"/>
      <c r="E25" s="19">
        <f>IF(AND(ISNUMBER(C25),ISNUMBER(D25)),ROUND(C25*D25,2),0)</f>
        <v>0</v>
      </c>
    </row>
    <row r="26">
      <c r="B26" s="17" t="inlineStr">
        <is>
          <t>Moneda</t>
        </is>
      </c>
      <c r="C26" s="7" t="n"/>
      <c r="D26" s="18" t="n"/>
      <c r="E26" s="19">
        <f>IF(AND(ISNUMBER(C26),ISNUMBER(D26)),ROUND(C26*D26,2),0)</f>
        <v>0</v>
      </c>
    </row>
    <row r="27">
      <c r="B27" s="17" t="inlineStr">
        <is>
          <t>Moneda</t>
        </is>
      </c>
      <c r="C27" s="7" t="n"/>
      <c r="D27" s="18" t="n"/>
      <c r="E27" s="19">
        <f>IF(AND(ISNUMBER(C27),ISNUMBER(D27)),ROUND(C27*D27,2),0)</f>
        <v>0</v>
      </c>
    </row>
    <row r="28">
      <c r="B28" s="9" t="inlineStr">
        <is>
          <t>Total contado</t>
        </is>
      </c>
      <c r="D28" s="20">
        <f>SUM(D7:D27)</f>
        <v>166</v>
      </c>
      <c r="E28" s="21">
        <f>SUM(E7:E27)</f>
        <v>647.5</v>
      </c>
    </row>
    <row r="29">
      <c r="B29" t="inlineStr">
        <is>
          <t>Billetes</t>
        </is>
      </c>
      <c r="D29" s="22">
        <f>SUMIF(B7:B27,"Billete",D7:D27)</f>
        <v>26</v>
      </c>
      <c r="E29" s="19">
        <f>SUMIF(B7:B27,"Billete",E7:E27)</f>
        <v>540</v>
      </c>
    </row>
    <row r="30">
      <c r="B30" t="inlineStr">
        <is>
          <t>Monedas</t>
        </is>
      </c>
      <c r="D30" s="22">
        <f>D28-D29</f>
        <v>140</v>
      </c>
      <c r="E30" s="19">
        <f>E28-E29</f>
        <v>107.5</v>
      </c>
    </row>
    <row r="32">
      <c r="B32" s="8" t="inlineStr">
        <is>
          <t>Las filas vacías del final sirven para piezas que no salen arriba: monedas conmemorativas o de otra moneda.</t>
        </is>
      </c>
    </row>
  </sheetData>
  <dataValidations count="1">
    <dataValidation sqref="B7 B8 B9 B10 B11 B12 B13 B14 B15 B16 B17 B18 B19 B20 B21 B22 B23 B24 B25 B26 B27" showDropDown="0" showInputMessage="0" showErrorMessage="0" allowBlank="1" errorTitle="Valor no válido" error="Elige una de las opciones de la lista." type="list">
      <formula1>"Billete,Moneda"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71"/>
  <sheetViews>
    <sheetView showGridLines="0" tabSelected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18" customWidth="1" min="3" max="3"/>
    <col width="13" customWidth="1" min="4" max="4"/>
    <col width="14" customWidth="1" min="5" max="5"/>
    <col width="14" customWidth="1" min="6" max="6"/>
    <col width="13" customWidth="1" min="7" max="7"/>
    <col width="13" customWidth="1" min="8" max="8"/>
    <col width="13" customWidth="1" min="9" max="9"/>
    <col width="28" customWidth="1" min="10" max="10"/>
    <col width="36" customWidth="1" min="11" max="11"/>
  </cols>
  <sheetData>
    <row r="2">
      <c r="B2" s="15" t="inlineStr">
        <is>
          <t>Registro de arqueos de caja</t>
        </is>
      </c>
    </row>
    <row r="3">
      <c r="B3" s="8" t="inlineStr">
        <is>
          <t>Una fila por arqueo: apunta lo que cuentas cada día o en cada turno y guarda el historial.</t>
        </is>
      </c>
    </row>
    <row r="4">
      <c r="B4" s="2" t="inlineStr">
        <is>
          <t>Plantilla de skilio.com/calculadoras/arqueo-de-caja/</t>
        </is>
      </c>
    </row>
    <row r="6">
      <c r="B6" t="inlineStr">
        <is>
          <t>Arqueos con faltante</t>
        </is>
      </c>
      <c r="E6" s="23">
        <f>COUNTIF(J12:J71,"Faltante")</f>
        <v>0</v>
      </c>
    </row>
    <row r="7">
      <c r="B7" t="inlineStr">
        <is>
          <t>Arqueos con sobrante</t>
        </is>
      </c>
      <c r="E7" s="23">
        <f>COUNTIF(J12:J71,"Sobrante")</f>
        <v>0</v>
      </c>
    </row>
    <row r="8">
      <c r="B8" t="inlineStr">
        <is>
          <t>Suma de diferencias</t>
        </is>
      </c>
      <c r="E8" s="24">
        <f>SUM(I12:I71)</f>
        <v>0</v>
      </c>
    </row>
    <row r="11" ht="32" customHeight="1">
      <c r="B11" s="16" t="inlineStr">
        <is>
          <t>Fecha</t>
        </is>
      </c>
      <c r="C11" s="16" t="inlineStr">
        <is>
          <t>Quién cuenta</t>
        </is>
      </c>
      <c r="D11" s="16" t="inlineStr">
        <is>
          <t>Fondo inicial</t>
        </is>
      </c>
      <c r="E11" s="16" t="inlineStr">
        <is>
          <t>Ventas en efectivo</t>
        </is>
      </c>
      <c r="F11" s="16" t="inlineStr">
        <is>
          <t>Gastos y retiros</t>
        </is>
      </c>
      <c r="G11" s="16" t="inlineStr">
        <is>
          <t>Contado</t>
        </is>
      </c>
      <c r="H11" s="16" t="inlineStr">
        <is>
          <t>Esperado</t>
        </is>
      </c>
      <c r="I11" s="16" t="inlineStr">
        <is>
          <t>Diferencia</t>
        </is>
      </c>
      <c r="J11" s="16" t="inlineStr">
        <is>
          <t>Resultado</t>
        </is>
      </c>
      <c r="K11" s="16" t="inlineStr">
        <is>
          <t>Notas</t>
        </is>
      </c>
    </row>
    <row r="12">
      <c r="B12" s="25" t="n"/>
      <c r="C12" s="17" t="n"/>
      <c r="D12" s="7" t="n"/>
      <c r="E12" s="7" t="n"/>
      <c r="F12" s="7" t="n"/>
      <c r="G12" s="7" t="n"/>
      <c r="H12" s="19" t="str">
        <f>IF(G12="","",ROUND(D12+E12-F12,2))</f>
        <v/>
      </c>
      <c r="I12" s="19" t="str">
        <f>IF(G12="","",ROUND(G12-H12,2))</f>
        <v/>
      </c>
      <c r="J12" s="26" t="str">
        <f>IF(G12="","",IF(H12&lt;0,"Revisa las cifras",IF(I12=0,"Cuadra",IF(ABS(I12)&lt;='Calculadora'!$C$11,"Cuadra, dentro de lo aceptado",IF(I12&gt;0,"Sobrante","Faltante")))))</f>
        <v/>
      </c>
      <c r="K12" s="17" t="n"/>
    </row>
    <row r="13">
      <c r="B13" s="25" t="n"/>
      <c r="C13" s="17" t="n"/>
      <c r="D13" s="7" t="n"/>
      <c r="E13" s="7" t="n"/>
      <c r="F13" s="7" t="n"/>
      <c r="G13" s="7" t="n"/>
      <c r="H13" s="19" t="str">
        <f>IF(G13="","",ROUND(D13+E13-F13,2))</f>
        <v/>
      </c>
      <c r="I13" s="19" t="str">
        <f>IF(G13="","",ROUND(G13-H13,2))</f>
        <v/>
      </c>
      <c r="J13" s="26" t="str">
        <f>IF(G13="","",IF(H13&lt;0,"Revisa las cifras",IF(I13=0,"Cuadra",IF(ABS(I13)&lt;='Calculadora'!$C$11,"Cuadra, dentro de lo aceptado",IF(I13&gt;0,"Sobrante","Faltante")))))</f>
        <v/>
      </c>
      <c r="K13" s="17" t="n"/>
    </row>
    <row r="14">
      <c r="B14" s="25" t="n"/>
      <c r="C14" s="17" t="n"/>
      <c r="D14" s="7" t="n"/>
      <c r="E14" s="7" t="n"/>
      <c r="F14" s="7" t="n"/>
      <c r="G14" s="7" t="n"/>
      <c r="H14" s="19" t="str">
        <f>IF(G14="","",ROUND(D14+E14-F14,2))</f>
        <v/>
      </c>
      <c r="I14" s="19" t="str">
        <f>IF(G14="","",ROUND(G14-H14,2))</f>
        <v/>
      </c>
      <c r="J14" s="26" t="str">
        <f>IF(G14="","",IF(H14&lt;0,"Revisa las cifras",IF(I14=0,"Cuadra",IF(ABS(I14)&lt;='Calculadora'!$C$11,"Cuadra, dentro de lo aceptado",IF(I14&gt;0,"Sobrante","Faltante")))))</f>
        <v/>
      </c>
      <c r="K14" s="17" t="n"/>
    </row>
    <row r="15">
      <c r="B15" s="25" t="n"/>
      <c r="C15" s="17" t="n"/>
      <c r="D15" s="7" t="n"/>
      <c r="E15" s="7" t="n"/>
      <c r="F15" s="7" t="n"/>
      <c r="G15" s="7" t="n"/>
      <c r="H15" s="19" t="str">
        <f>IF(G15="","",ROUND(D15+E15-F15,2))</f>
        <v/>
      </c>
      <c r="I15" s="19" t="str">
        <f>IF(G15="","",ROUND(G15-H15,2))</f>
        <v/>
      </c>
      <c r="J15" s="26" t="str">
        <f>IF(G15="","",IF(H15&lt;0,"Revisa las cifras",IF(I15=0,"Cuadra",IF(ABS(I15)&lt;='Calculadora'!$C$11,"Cuadra, dentro de lo aceptado",IF(I15&gt;0,"Sobrante","Faltante")))))</f>
        <v/>
      </c>
      <c r="K15" s="17" t="n"/>
    </row>
    <row r="16">
      <c r="B16" s="25" t="n"/>
      <c r="C16" s="17" t="n"/>
      <c r="D16" s="7" t="n"/>
      <c r="E16" s="7" t="n"/>
      <c r="F16" s="7" t="n"/>
      <c r="G16" s="7" t="n"/>
      <c r="H16" s="19" t="str">
        <f>IF(G16="","",ROUND(D16+E16-F16,2))</f>
        <v/>
      </c>
      <c r="I16" s="19" t="str">
        <f>IF(G16="","",ROUND(G16-H16,2))</f>
        <v/>
      </c>
      <c r="J16" s="26" t="str">
        <f>IF(G16="","",IF(H16&lt;0,"Revisa las cifras",IF(I16=0,"Cuadra",IF(ABS(I16)&lt;='Calculadora'!$C$11,"Cuadra, dentro de lo aceptado",IF(I16&gt;0,"Sobrante","Faltante")))))</f>
        <v/>
      </c>
      <c r="K16" s="17" t="n"/>
    </row>
    <row r="17">
      <c r="B17" s="25" t="n"/>
      <c r="C17" s="17" t="n"/>
      <c r="D17" s="7" t="n"/>
      <c r="E17" s="7" t="n"/>
      <c r="F17" s="7" t="n"/>
      <c r="G17" s="7" t="n"/>
      <c r="H17" s="19" t="str">
        <f>IF(G17="","",ROUND(D17+E17-F17,2))</f>
        <v/>
      </c>
      <c r="I17" s="19" t="str">
        <f>IF(G17="","",ROUND(G17-H17,2))</f>
        <v/>
      </c>
      <c r="J17" s="26" t="str">
        <f>IF(G17="","",IF(H17&lt;0,"Revisa las cifras",IF(I17=0,"Cuadra",IF(ABS(I17)&lt;='Calculadora'!$C$11,"Cuadra, dentro de lo aceptado",IF(I17&gt;0,"Sobrante","Faltante")))))</f>
        <v/>
      </c>
      <c r="K17" s="17" t="n"/>
    </row>
    <row r="18">
      <c r="B18" s="25" t="n"/>
      <c r="C18" s="17" t="n"/>
      <c r="D18" s="7" t="n"/>
      <c r="E18" s="7" t="n"/>
      <c r="F18" s="7" t="n"/>
      <c r="G18" s="7" t="n"/>
      <c r="H18" s="19" t="str">
        <f>IF(G18="","",ROUND(D18+E18-F18,2))</f>
        <v/>
      </c>
      <c r="I18" s="19" t="str">
        <f>IF(G18="","",ROUND(G18-H18,2))</f>
        <v/>
      </c>
      <c r="J18" s="26" t="str">
        <f>IF(G18="","",IF(H18&lt;0,"Revisa las cifras",IF(I18=0,"Cuadra",IF(ABS(I18)&lt;='Calculadora'!$C$11,"Cuadra, dentro de lo aceptado",IF(I18&gt;0,"Sobrante","Faltante")))))</f>
        <v/>
      </c>
      <c r="K18" s="17" t="n"/>
    </row>
    <row r="19">
      <c r="B19" s="25" t="n"/>
      <c r="C19" s="17" t="n"/>
      <c r="D19" s="7" t="n"/>
      <c r="E19" s="7" t="n"/>
      <c r="F19" s="7" t="n"/>
      <c r="G19" s="7" t="n"/>
      <c r="H19" s="19" t="str">
        <f>IF(G19="","",ROUND(D19+E19-F19,2))</f>
        <v/>
      </c>
      <c r="I19" s="19" t="str">
        <f>IF(G19="","",ROUND(G19-H19,2))</f>
        <v/>
      </c>
      <c r="J19" s="26" t="str">
        <f>IF(G19="","",IF(H19&lt;0,"Revisa las cifras",IF(I19=0,"Cuadra",IF(ABS(I19)&lt;='Calculadora'!$C$11,"Cuadra, dentro de lo aceptado",IF(I19&gt;0,"Sobrante","Faltante")))))</f>
        <v/>
      </c>
      <c r="K19" s="17" t="n"/>
    </row>
    <row r="20">
      <c r="B20" s="25" t="n"/>
      <c r="C20" s="17" t="n"/>
      <c r="D20" s="7" t="n"/>
      <c r="E20" s="7" t="n"/>
      <c r="F20" s="7" t="n"/>
      <c r="G20" s="7" t="n"/>
      <c r="H20" s="19" t="str">
        <f>IF(G20="","",ROUND(D20+E20-F20,2))</f>
        <v/>
      </c>
      <c r="I20" s="19" t="str">
        <f>IF(G20="","",ROUND(G20-H20,2))</f>
        <v/>
      </c>
      <c r="J20" s="26" t="str">
        <f>IF(G20="","",IF(H20&lt;0,"Revisa las cifras",IF(I20=0,"Cuadra",IF(ABS(I20)&lt;='Calculadora'!$C$11,"Cuadra, dentro de lo aceptado",IF(I20&gt;0,"Sobrante","Faltante")))))</f>
        <v/>
      </c>
      <c r="K20" s="17" t="n"/>
    </row>
    <row r="21">
      <c r="B21" s="25" t="n"/>
      <c r="C21" s="17" t="n"/>
      <c r="D21" s="7" t="n"/>
      <c r="E21" s="7" t="n"/>
      <c r="F21" s="7" t="n"/>
      <c r="G21" s="7" t="n"/>
      <c r="H21" s="19" t="str">
        <f>IF(G21="","",ROUND(D21+E21-F21,2))</f>
        <v/>
      </c>
      <c r="I21" s="19" t="str">
        <f>IF(G21="","",ROUND(G21-H21,2))</f>
        <v/>
      </c>
      <c r="J21" s="26" t="str">
        <f>IF(G21="","",IF(H21&lt;0,"Revisa las cifras",IF(I21=0,"Cuadra",IF(ABS(I21)&lt;='Calculadora'!$C$11,"Cuadra, dentro de lo aceptado",IF(I21&gt;0,"Sobrante","Faltante")))))</f>
        <v/>
      </c>
      <c r="K21" s="17" t="n"/>
    </row>
    <row r="22">
      <c r="B22" s="25" t="n"/>
      <c r="C22" s="17" t="n"/>
      <c r="D22" s="7" t="n"/>
      <c r="E22" s="7" t="n"/>
      <c r="F22" s="7" t="n"/>
      <c r="G22" s="7" t="n"/>
      <c r="H22" s="19" t="str">
        <f>IF(G22="","",ROUND(D22+E22-F22,2))</f>
        <v/>
      </c>
      <c r="I22" s="19" t="str">
        <f>IF(G22="","",ROUND(G22-H22,2))</f>
        <v/>
      </c>
      <c r="J22" s="26" t="str">
        <f>IF(G22="","",IF(H22&lt;0,"Revisa las cifras",IF(I22=0,"Cuadra",IF(ABS(I22)&lt;='Calculadora'!$C$11,"Cuadra, dentro de lo aceptado",IF(I22&gt;0,"Sobrante","Faltante")))))</f>
        <v/>
      </c>
      <c r="K22" s="17" t="n"/>
    </row>
    <row r="23">
      <c r="B23" s="25" t="n"/>
      <c r="C23" s="17" t="n"/>
      <c r="D23" s="7" t="n"/>
      <c r="E23" s="7" t="n"/>
      <c r="F23" s="7" t="n"/>
      <c r="G23" s="7" t="n"/>
      <c r="H23" s="19" t="str">
        <f>IF(G23="","",ROUND(D23+E23-F23,2))</f>
        <v/>
      </c>
      <c r="I23" s="19" t="str">
        <f>IF(G23="","",ROUND(G23-H23,2))</f>
        <v/>
      </c>
      <c r="J23" s="26" t="str">
        <f>IF(G23="","",IF(H23&lt;0,"Revisa las cifras",IF(I23=0,"Cuadra",IF(ABS(I23)&lt;='Calculadora'!$C$11,"Cuadra, dentro de lo aceptado",IF(I23&gt;0,"Sobrante","Faltante")))))</f>
        <v/>
      </c>
      <c r="K23" s="17" t="n"/>
    </row>
    <row r="24">
      <c r="B24" s="25" t="n"/>
      <c r="C24" s="17" t="n"/>
      <c r="D24" s="7" t="n"/>
      <c r="E24" s="7" t="n"/>
      <c r="F24" s="7" t="n"/>
      <c r="G24" s="7" t="n"/>
      <c r="H24" s="19" t="str">
        <f>IF(G24="","",ROUND(D24+E24-F24,2))</f>
        <v/>
      </c>
      <c r="I24" s="19" t="str">
        <f>IF(G24="","",ROUND(G24-H24,2))</f>
        <v/>
      </c>
      <c r="J24" s="26" t="str">
        <f>IF(G24="","",IF(H24&lt;0,"Revisa las cifras",IF(I24=0,"Cuadra",IF(ABS(I24)&lt;='Calculadora'!$C$11,"Cuadra, dentro de lo aceptado",IF(I24&gt;0,"Sobrante","Faltante")))))</f>
        <v/>
      </c>
      <c r="K24" s="17" t="n"/>
    </row>
    <row r="25">
      <c r="B25" s="25" t="n"/>
      <c r="C25" s="17" t="n"/>
      <c r="D25" s="7" t="n"/>
      <c r="E25" s="7" t="n"/>
      <c r="F25" s="7" t="n"/>
      <c r="G25" s="7" t="n"/>
      <c r="H25" s="19" t="str">
        <f>IF(G25="","",ROUND(D25+E25-F25,2))</f>
        <v/>
      </c>
      <c r="I25" s="19" t="str">
        <f>IF(G25="","",ROUND(G25-H25,2))</f>
        <v/>
      </c>
      <c r="J25" s="26" t="str">
        <f>IF(G25="","",IF(H25&lt;0,"Revisa las cifras",IF(I25=0,"Cuadra",IF(ABS(I25)&lt;='Calculadora'!$C$11,"Cuadra, dentro de lo aceptado",IF(I25&gt;0,"Sobrante","Faltante")))))</f>
        <v/>
      </c>
      <c r="K25" s="17" t="n"/>
    </row>
    <row r="26">
      <c r="B26" s="25" t="n"/>
      <c r="C26" s="17" t="n"/>
      <c r="D26" s="7" t="n"/>
      <c r="E26" s="7" t="n"/>
      <c r="F26" s="7" t="n"/>
      <c r="G26" s="7" t="n"/>
      <c r="H26" s="19" t="str">
        <f>IF(G26="","",ROUND(D26+E26-F26,2))</f>
        <v/>
      </c>
      <c r="I26" s="19" t="str">
        <f>IF(G26="","",ROUND(G26-H26,2))</f>
        <v/>
      </c>
      <c r="J26" s="26" t="str">
        <f>IF(G26="","",IF(H26&lt;0,"Revisa las cifras",IF(I26=0,"Cuadra",IF(ABS(I26)&lt;='Calculadora'!$C$11,"Cuadra, dentro de lo aceptado",IF(I26&gt;0,"Sobrante","Faltante")))))</f>
        <v/>
      </c>
      <c r="K26" s="17" t="n"/>
    </row>
    <row r="27">
      <c r="B27" s="25" t="n"/>
      <c r="C27" s="17" t="n"/>
      <c r="D27" s="7" t="n"/>
      <c r="E27" s="7" t="n"/>
      <c r="F27" s="7" t="n"/>
      <c r="G27" s="7" t="n"/>
      <c r="H27" s="19" t="str">
        <f>IF(G27="","",ROUND(D27+E27-F27,2))</f>
        <v/>
      </c>
      <c r="I27" s="19" t="str">
        <f>IF(G27="","",ROUND(G27-H27,2))</f>
        <v/>
      </c>
      <c r="J27" s="26" t="str">
        <f>IF(G27="","",IF(H27&lt;0,"Revisa las cifras",IF(I27=0,"Cuadra",IF(ABS(I27)&lt;='Calculadora'!$C$11,"Cuadra, dentro de lo aceptado",IF(I27&gt;0,"Sobrante","Faltante")))))</f>
        <v/>
      </c>
      <c r="K27" s="17" t="n"/>
    </row>
    <row r="28">
      <c r="B28" s="25" t="n"/>
      <c r="C28" s="17" t="n"/>
      <c r="D28" s="7" t="n"/>
      <c r="E28" s="7" t="n"/>
      <c r="F28" s="7" t="n"/>
      <c r="G28" s="7" t="n"/>
      <c r="H28" s="19" t="str">
        <f>IF(G28="","",ROUND(D28+E28-F28,2))</f>
        <v/>
      </c>
      <c r="I28" s="19" t="str">
        <f>IF(G28="","",ROUND(G28-H28,2))</f>
        <v/>
      </c>
      <c r="J28" s="26" t="str">
        <f>IF(G28="","",IF(H28&lt;0,"Revisa las cifras",IF(I28=0,"Cuadra",IF(ABS(I28)&lt;='Calculadora'!$C$11,"Cuadra, dentro de lo aceptado",IF(I28&gt;0,"Sobrante","Faltante")))))</f>
        <v/>
      </c>
      <c r="K28" s="17" t="n"/>
    </row>
    <row r="29">
      <c r="B29" s="25" t="n"/>
      <c r="C29" s="17" t="n"/>
      <c r="D29" s="7" t="n"/>
      <c r="E29" s="7" t="n"/>
      <c r="F29" s="7" t="n"/>
      <c r="G29" s="7" t="n"/>
      <c r="H29" s="19" t="str">
        <f>IF(G29="","",ROUND(D29+E29-F29,2))</f>
        <v/>
      </c>
      <c r="I29" s="19" t="str">
        <f>IF(G29="","",ROUND(G29-H29,2))</f>
        <v/>
      </c>
      <c r="J29" s="26" t="str">
        <f>IF(G29="","",IF(H29&lt;0,"Revisa las cifras",IF(I29=0,"Cuadra",IF(ABS(I29)&lt;='Calculadora'!$C$11,"Cuadra, dentro de lo aceptado",IF(I29&gt;0,"Sobrante","Faltante")))))</f>
        <v/>
      </c>
      <c r="K29" s="17" t="n"/>
    </row>
    <row r="30">
      <c r="B30" s="25" t="n"/>
      <c r="C30" s="17" t="n"/>
      <c r="D30" s="7" t="n"/>
      <c r="E30" s="7" t="n"/>
      <c r="F30" s="7" t="n"/>
      <c r="G30" s="7" t="n"/>
      <c r="H30" s="19" t="str">
        <f>IF(G30="","",ROUND(D30+E30-F30,2))</f>
        <v/>
      </c>
      <c r="I30" s="19" t="str">
        <f>IF(G30="","",ROUND(G30-H30,2))</f>
        <v/>
      </c>
      <c r="J30" s="26" t="str">
        <f>IF(G30="","",IF(H30&lt;0,"Revisa las cifras",IF(I30=0,"Cuadra",IF(ABS(I30)&lt;='Calculadora'!$C$11,"Cuadra, dentro de lo aceptado",IF(I30&gt;0,"Sobrante","Faltante")))))</f>
        <v/>
      </c>
      <c r="K30" s="17" t="n"/>
    </row>
    <row r="31">
      <c r="B31" s="25" t="n"/>
      <c r="C31" s="17" t="n"/>
      <c r="D31" s="7" t="n"/>
      <c r="E31" s="7" t="n"/>
      <c r="F31" s="7" t="n"/>
      <c r="G31" s="7" t="n"/>
      <c r="H31" s="19" t="str">
        <f>IF(G31="","",ROUND(D31+E31-F31,2))</f>
        <v/>
      </c>
      <c r="I31" s="19" t="str">
        <f>IF(G31="","",ROUND(G31-H31,2))</f>
        <v/>
      </c>
      <c r="J31" s="26" t="str">
        <f>IF(G31="","",IF(H31&lt;0,"Revisa las cifras",IF(I31=0,"Cuadra",IF(ABS(I31)&lt;='Calculadora'!$C$11,"Cuadra, dentro de lo aceptado",IF(I31&gt;0,"Sobrante","Faltante")))))</f>
        <v/>
      </c>
      <c r="K31" s="17" t="n"/>
    </row>
    <row r="32">
      <c r="B32" s="25" t="n"/>
      <c r="C32" s="17" t="n"/>
      <c r="D32" s="7" t="n"/>
      <c r="E32" s="7" t="n"/>
      <c r="F32" s="7" t="n"/>
      <c r="G32" s="7" t="n"/>
      <c r="H32" s="19" t="str">
        <f>IF(G32="","",ROUND(D32+E32-F32,2))</f>
        <v/>
      </c>
      <c r="I32" s="19" t="str">
        <f>IF(G32="","",ROUND(G32-H32,2))</f>
        <v/>
      </c>
      <c r="J32" s="26" t="str">
        <f>IF(G32="","",IF(H32&lt;0,"Revisa las cifras",IF(I32=0,"Cuadra",IF(ABS(I32)&lt;='Calculadora'!$C$11,"Cuadra, dentro de lo aceptado",IF(I32&gt;0,"Sobrante","Faltante")))))</f>
        <v/>
      </c>
      <c r="K32" s="17" t="n"/>
    </row>
    <row r="33">
      <c r="B33" s="25" t="n"/>
      <c r="C33" s="17" t="n"/>
      <c r="D33" s="7" t="n"/>
      <c r="E33" s="7" t="n"/>
      <c r="F33" s="7" t="n"/>
      <c r="G33" s="7" t="n"/>
      <c r="H33" s="19" t="str">
        <f>IF(G33="","",ROUND(D33+E33-F33,2))</f>
        <v/>
      </c>
      <c r="I33" s="19" t="str">
        <f>IF(G33="","",ROUND(G33-H33,2))</f>
        <v/>
      </c>
      <c r="J33" s="26" t="str">
        <f>IF(G33="","",IF(H33&lt;0,"Revisa las cifras",IF(I33=0,"Cuadra",IF(ABS(I33)&lt;='Calculadora'!$C$11,"Cuadra, dentro de lo aceptado",IF(I33&gt;0,"Sobrante","Faltante")))))</f>
        <v/>
      </c>
      <c r="K33" s="17" t="n"/>
    </row>
    <row r="34">
      <c r="B34" s="25" t="n"/>
      <c r="C34" s="17" t="n"/>
      <c r="D34" s="7" t="n"/>
      <c r="E34" s="7" t="n"/>
      <c r="F34" s="7" t="n"/>
      <c r="G34" s="7" t="n"/>
      <c r="H34" s="19" t="str">
        <f>IF(G34="","",ROUND(D34+E34-F34,2))</f>
        <v/>
      </c>
      <c r="I34" s="19" t="str">
        <f>IF(G34="","",ROUND(G34-H34,2))</f>
        <v/>
      </c>
      <c r="J34" s="26" t="str">
        <f>IF(G34="","",IF(H34&lt;0,"Revisa las cifras",IF(I34=0,"Cuadra",IF(ABS(I34)&lt;='Calculadora'!$C$11,"Cuadra, dentro de lo aceptado",IF(I34&gt;0,"Sobrante","Faltante")))))</f>
        <v/>
      </c>
      <c r="K34" s="17" t="n"/>
    </row>
    <row r="35">
      <c r="B35" s="25" t="n"/>
      <c r="C35" s="17" t="n"/>
      <c r="D35" s="7" t="n"/>
      <c r="E35" s="7" t="n"/>
      <c r="F35" s="7" t="n"/>
      <c r="G35" s="7" t="n"/>
      <c r="H35" s="19" t="str">
        <f>IF(G35="","",ROUND(D35+E35-F35,2))</f>
        <v/>
      </c>
      <c r="I35" s="19" t="str">
        <f>IF(G35="","",ROUND(G35-H35,2))</f>
        <v/>
      </c>
      <c r="J35" s="26" t="str">
        <f>IF(G35="","",IF(H35&lt;0,"Revisa las cifras",IF(I35=0,"Cuadra",IF(ABS(I35)&lt;='Calculadora'!$C$11,"Cuadra, dentro de lo aceptado",IF(I35&gt;0,"Sobrante","Faltante")))))</f>
        <v/>
      </c>
      <c r="K35" s="17" t="n"/>
    </row>
    <row r="36">
      <c r="B36" s="25" t="n"/>
      <c r="C36" s="17" t="n"/>
      <c r="D36" s="7" t="n"/>
      <c r="E36" s="7" t="n"/>
      <c r="F36" s="7" t="n"/>
      <c r="G36" s="7" t="n"/>
      <c r="H36" s="19" t="str">
        <f>IF(G36="","",ROUND(D36+E36-F36,2))</f>
        <v/>
      </c>
      <c r="I36" s="19" t="str">
        <f>IF(G36="","",ROUND(G36-H36,2))</f>
        <v/>
      </c>
      <c r="J36" s="26" t="str">
        <f>IF(G36="","",IF(H36&lt;0,"Revisa las cifras",IF(I36=0,"Cuadra",IF(ABS(I36)&lt;='Calculadora'!$C$11,"Cuadra, dentro de lo aceptado",IF(I36&gt;0,"Sobrante","Faltante")))))</f>
        <v/>
      </c>
      <c r="K36" s="17" t="n"/>
    </row>
    <row r="37">
      <c r="B37" s="25" t="n"/>
      <c r="C37" s="17" t="n"/>
      <c r="D37" s="7" t="n"/>
      <c r="E37" s="7" t="n"/>
      <c r="F37" s="7" t="n"/>
      <c r="G37" s="7" t="n"/>
      <c r="H37" s="19" t="str">
        <f>IF(G37="","",ROUND(D37+E37-F37,2))</f>
        <v/>
      </c>
      <c r="I37" s="19" t="str">
        <f>IF(G37="","",ROUND(G37-H37,2))</f>
        <v/>
      </c>
      <c r="J37" s="26" t="str">
        <f>IF(G37="","",IF(H37&lt;0,"Revisa las cifras",IF(I37=0,"Cuadra",IF(ABS(I37)&lt;='Calculadora'!$C$11,"Cuadra, dentro de lo aceptado",IF(I37&gt;0,"Sobrante","Faltante")))))</f>
        <v/>
      </c>
      <c r="K37" s="17" t="n"/>
    </row>
    <row r="38">
      <c r="B38" s="25" t="n"/>
      <c r="C38" s="17" t="n"/>
      <c r="D38" s="7" t="n"/>
      <c r="E38" s="7" t="n"/>
      <c r="F38" s="7" t="n"/>
      <c r="G38" s="7" t="n"/>
      <c r="H38" s="19" t="str">
        <f>IF(G38="","",ROUND(D38+E38-F38,2))</f>
        <v/>
      </c>
      <c r="I38" s="19" t="str">
        <f>IF(G38="","",ROUND(G38-H38,2))</f>
        <v/>
      </c>
      <c r="J38" s="26" t="str">
        <f>IF(G38="","",IF(H38&lt;0,"Revisa las cifras",IF(I38=0,"Cuadra",IF(ABS(I38)&lt;='Calculadora'!$C$11,"Cuadra, dentro de lo aceptado",IF(I38&gt;0,"Sobrante","Faltante")))))</f>
        <v/>
      </c>
      <c r="K38" s="17" t="n"/>
    </row>
    <row r="39">
      <c r="B39" s="25" t="n"/>
      <c r="C39" s="17" t="n"/>
      <c r="D39" s="7" t="n"/>
      <c r="E39" s="7" t="n"/>
      <c r="F39" s="7" t="n"/>
      <c r="G39" s="7" t="n"/>
      <c r="H39" s="19" t="str">
        <f>IF(G39="","",ROUND(D39+E39-F39,2))</f>
        <v/>
      </c>
      <c r="I39" s="19" t="str">
        <f>IF(G39="","",ROUND(G39-H39,2))</f>
        <v/>
      </c>
      <c r="J39" s="26" t="str">
        <f>IF(G39="","",IF(H39&lt;0,"Revisa las cifras",IF(I39=0,"Cuadra",IF(ABS(I39)&lt;='Calculadora'!$C$11,"Cuadra, dentro de lo aceptado",IF(I39&gt;0,"Sobrante","Faltante")))))</f>
        <v/>
      </c>
      <c r="K39" s="17" t="n"/>
    </row>
    <row r="40">
      <c r="B40" s="25" t="n"/>
      <c r="C40" s="17" t="n"/>
      <c r="D40" s="7" t="n"/>
      <c r="E40" s="7" t="n"/>
      <c r="F40" s="7" t="n"/>
      <c r="G40" s="7" t="n"/>
      <c r="H40" s="19" t="str">
        <f>IF(G40="","",ROUND(D40+E40-F40,2))</f>
        <v/>
      </c>
      <c r="I40" s="19" t="str">
        <f>IF(G40="","",ROUND(G40-H40,2))</f>
        <v/>
      </c>
      <c r="J40" s="26" t="str">
        <f>IF(G40="","",IF(H40&lt;0,"Revisa las cifras",IF(I40=0,"Cuadra",IF(ABS(I40)&lt;='Calculadora'!$C$11,"Cuadra, dentro de lo aceptado",IF(I40&gt;0,"Sobrante","Faltante")))))</f>
        <v/>
      </c>
      <c r="K40" s="17" t="n"/>
    </row>
    <row r="41">
      <c r="B41" s="25" t="n"/>
      <c r="C41" s="17" t="n"/>
      <c r="D41" s="7" t="n"/>
      <c r="E41" s="7" t="n"/>
      <c r="F41" s="7" t="n"/>
      <c r="G41" s="7" t="n"/>
      <c r="H41" s="19" t="str">
        <f>IF(G41="","",ROUND(D41+E41-F41,2))</f>
        <v/>
      </c>
      <c r="I41" s="19" t="str">
        <f>IF(G41="","",ROUND(G41-H41,2))</f>
        <v/>
      </c>
      <c r="J41" s="26" t="str">
        <f>IF(G41="","",IF(H41&lt;0,"Revisa las cifras",IF(I41=0,"Cuadra",IF(ABS(I41)&lt;='Calculadora'!$C$11,"Cuadra, dentro de lo aceptado",IF(I41&gt;0,"Sobrante","Faltante")))))</f>
        <v/>
      </c>
      <c r="K41" s="17" t="n"/>
    </row>
    <row r="42">
      <c r="B42" s="25" t="n"/>
      <c r="C42" s="17" t="n"/>
      <c r="D42" s="7" t="n"/>
      <c r="E42" s="7" t="n"/>
      <c r="F42" s="7" t="n"/>
      <c r="G42" s="7" t="n"/>
      <c r="H42" s="19" t="str">
        <f>IF(G42="","",ROUND(D42+E42-F42,2))</f>
        <v/>
      </c>
      <c r="I42" s="19" t="str">
        <f>IF(G42="","",ROUND(G42-H42,2))</f>
        <v/>
      </c>
      <c r="J42" s="26" t="str">
        <f>IF(G42="","",IF(H42&lt;0,"Revisa las cifras",IF(I42=0,"Cuadra",IF(ABS(I42)&lt;='Calculadora'!$C$11,"Cuadra, dentro de lo aceptado",IF(I42&gt;0,"Sobrante","Faltante")))))</f>
        <v/>
      </c>
      <c r="K42" s="17" t="n"/>
    </row>
    <row r="43">
      <c r="B43" s="25" t="n"/>
      <c r="C43" s="17" t="n"/>
      <c r="D43" s="7" t="n"/>
      <c r="E43" s="7" t="n"/>
      <c r="F43" s="7" t="n"/>
      <c r="G43" s="7" t="n"/>
      <c r="H43" s="19" t="str">
        <f>IF(G43="","",ROUND(D43+E43-F43,2))</f>
        <v/>
      </c>
      <c r="I43" s="19" t="str">
        <f>IF(G43="","",ROUND(G43-H43,2))</f>
        <v/>
      </c>
      <c r="J43" s="26" t="str">
        <f>IF(G43="","",IF(H43&lt;0,"Revisa las cifras",IF(I43=0,"Cuadra",IF(ABS(I43)&lt;='Calculadora'!$C$11,"Cuadra, dentro de lo aceptado",IF(I43&gt;0,"Sobrante","Faltante")))))</f>
        <v/>
      </c>
      <c r="K43" s="17" t="n"/>
    </row>
    <row r="44">
      <c r="B44" s="25" t="n"/>
      <c r="C44" s="17" t="n"/>
      <c r="D44" s="7" t="n"/>
      <c r="E44" s="7" t="n"/>
      <c r="F44" s="7" t="n"/>
      <c r="G44" s="7" t="n"/>
      <c r="H44" s="19" t="str">
        <f>IF(G44="","",ROUND(D44+E44-F44,2))</f>
        <v/>
      </c>
      <c r="I44" s="19" t="str">
        <f>IF(G44="","",ROUND(G44-H44,2))</f>
        <v/>
      </c>
      <c r="J44" s="26" t="str">
        <f>IF(G44="","",IF(H44&lt;0,"Revisa las cifras",IF(I44=0,"Cuadra",IF(ABS(I44)&lt;='Calculadora'!$C$11,"Cuadra, dentro de lo aceptado",IF(I44&gt;0,"Sobrante","Faltante")))))</f>
        <v/>
      </c>
      <c r="K44" s="17" t="n"/>
    </row>
    <row r="45">
      <c r="B45" s="25" t="n"/>
      <c r="C45" s="17" t="n"/>
      <c r="D45" s="7" t="n"/>
      <c r="E45" s="7" t="n"/>
      <c r="F45" s="7" t="n"/>
      <c r="G45" s="7" t="n"/>
      <c r="H45" s="19" t="str">
        <f>IF(G45="","",ROUND(D45+E45-F45,2))</f>
        <v/>
      </c>
      <c r="I45" s="19" t="str">
        <f>IF(G45="","",ROUND(G45-H45,2))</f>
        <v/>
      </c>
      <c r="J45" s="26" t="str">
        <f>IF(G45="","",IF(H45&lt;0,"Revisa las cifras",IF(I45=0,"Cuadra",IF(ABS(I45)&lt;='Calculadora'!$C$11,"Cuadra, dentro de lo aceptado",IF(I45&gt;0,"Sobrante","Faltante")))))</f>
        <v/>
      </c>
      <c r="K45" s="17" t="n"/>
    </row>
    <row r="46">
      <c r="B46" s="25" t="n"/>
      <c r="C46" s="17" t="n"/>
      <c r="D46" s="7" t="n"/>
      <c r="E46" s="7" t="n"/>
      <c r="F46" s="7" t="n"/>
      <c r="G46" s="7" t="n"/>
      <c r="H46" s="19" t="str">
        <f>IF(G46="","",ROUND(D46+E46-F46,2))</f>
        <v/>
      </c>
      <c r="I46" s="19" t="str">
        <f>IF(G46="","",ROUND(G46-H46,2))</f>
        <v/>
      </c>
      <c r="J46" s="26" t="str">
        <f>IF(G46="","",IF(H46&lt;0,"Revisa las cifras",IF(I46=0,"Cuadra",IF(ABS(I46)&lt;='Calculadora'!$C$11,"Cuadra, dentro de lo aceptado",IF(I46&gt;0,"Sobrante","Faltante")))))</f>
        <v/>
      </c>
      <c r="K46" s="17" t="n"/>
    </row>
    <row r="47">
      <c r="B47" s="25" t="n"/>
      <c r="C47" s="17" t="n"/>
      <c r="D47" s="7" t="n"/>
      <c r="E47" s="7" t="n"/>
      <c r="F47" s="7" t="n"/>
      <c r="G47" s="7" t="n"/>
      <c r="H47" s="19" t="str">
        <f>IF(G47="","",ROUND(D47+E47-F47,2))</f>
        <v/>
      </c>
      <c r="I47" s="19" t="str">
        <f>IF(G47="","",ROUND(G47-H47,2))</f>
        <v/>
      </c>
      <c r="J47" s="26" t="str">
        <f>IF(G47="","",IF(H47&lt;0,"Revisa las cifras",IF(I47=0,"Cuadra",IF(ABS(I47)&lt;='Calculadora'!$C$11,"Cuadra, dentro de lo aceptado",IF(I47&gt;0,"Sobrante","Faltante")))))</f>
        <v/>
      </c>
      <c r="K47" s="17" t="n"/>
    </row>
    <row r="48">
      <c r="B48" s="25" t="n"/>
      <c r="C48" s="17" t="n"/>
      <c r="D48" s="7" t="n"/>
      <c r="E48" s="7" t="n"/>
      <c r="F48" s="7" t="n"/>
      <c r="G48" s="7" t="n"/>
      <c r="H48" s="19" t="str">
        <f>IF(G48="","",ROUND(D48+E48-F48,2))</f>
        <v/>
      </c>
      <c r="I48" s="19" t="str">
        <f>IF(G48="","",ROUND(G48-H48,2))</f>
        <v/>
      </c>
      <c r="J48" s="26" t="str">
        <f>IF(G48="","",IF(H48&lt;0,"Revisa las cifras",IF(I48=0,"Cuadra",IF(ABS(I48)&lt;='Calculadora'!$C$11,"Cuadra, dentro de lo aceptado",IF(I48&gt;0,"Sobrante","Faltante")))))</f>
        <v/>
      </c>
      <c r="K48" s="17" t="n"/>
    </row>
    <row r="49">
      <c r="B49" s="25" t="n"/>
      <c r="C49" s="17" t="n"/>
      <c r="D49" s="7" t="n"/>
      <c r="E49" s="7" t="n"/>
      <c r="F49" s="7" t="n"/>
      <c r="G49" s="7" t="n"/>
      <c r="H49" s="19" t="str">
        <f>IF(G49="","",ROUND(D49+E49-F49,2))</f>
        <v/>
      </c>
      <c r="I49" s="19" t="str">
        <f>IF(G49="","",ROUND(G49-H49,2))</f>
        <v/>
      </c>
      <c r="J49" s="26" t="str">
        <f>IF(G49="","",IF(H49&lt;0,"Revisa las cifras",IF(I49=0,"Cuadra",IF(ABS(I49)&lt;='Calculadora'!$C$11,"Cuadra, dentro de lo aceptado",IF(I49&gt;0,"Sobrante","Faltante")))))</f>
        <v/>
      </c>
      <c r="K49" s="17" t="n"/>
    </row>
    <row r="50">
      <c r="B50" s="25" t="n"/>
      <c r="C50" s="17" t="n"/>
      <c r="D50" s="7" t="n"/>
      <c r="E50" s="7" t="n"/>
      <c r="F50" s="7" t="n"/>
      <c r="G50" s="7" t="n"/>
      <c r="H50" s="19" t="str">
        <f>IF(G50="","",ROUND(D50+E50-F50,2))</f>
        <v/>
      </c>
      <c r="I50" s="19" t="str">
        <f>IF(G50="","",ROUND(G50-H50,2))</f>
        <v/>
      </c>
      <c r="J50" s="26" t="str">
        <f>IF(G50="","",IF(H50&lt;0,"Revisa las cifras",IF(I50=0,"Cuadra",IF(ABS(I50)&lt;='Calculadora'!$C$11,"Cuadra, dentro de lo aceptado",IF(I50&gt;0,"Sobrante","Faltante")))))</f>
        <v/>
      </c>
      <c r="K50" s="17" t="n"/>
    </row>
    <row r="51">
      <c r="B51" s="25" t="n"/>
      <c r="C51" s="17" t="n"/>
      <c r="D51" s="7" t="n"/>
      <c r="E51" s="7" t="n"/>
      <c r="F51" s="7" t="n"/>
      <c r="G51" s="7" t="n"/>
      <c r="H51" s="19" t="str">
        <f>IF(G51="","",ROUND(D51+E51-F51,2))</f>
        <v/>
      </c>
      <c r="I51" s="19" t="str">
        <f>IF(G51="","",ROUND(G51-H51,2))</f>
        <v/>
      </c>
      <c r="J51" s="26" t="str">
        <f>IF(G51="","",IF(H51&lt;0,"Revisa las cifras",IF(I51=0,"Cuadra",IF(ABS(I51)&lt;='Calculadora'!$C$11,"Cuadra, dentro de lo aceptado",IF(I51&gt;0,"Sobrante","Faltante")))))</f>
        <v/>
      </c>
      <c r="K51" s="17" t="n"/>
    </row>
    <row r="52">
      <c r="B52" s="25" t="n"/>
      <c r="C52" s="17" t="n"/>
      <c r="D52" s="7" t="n"/>
      <c r="E52" s="7" t="n"/>
      <c r="F52" s="7" t="n"/>
      <c r="G52" s="7" t="n"/>
      <c r="H52" s="19" t="str">
        <f>IF(G52="","",ROUND(D52+E52-F52,2))</f>
        <v/>
      </c>
      <c r="I52" s="19" t="str">
        <f>IF(G52="","",ROUND(G52-H52,2))</f>
        <v/>
      </c>
      <c r="J52" s="26" t="str">
        <f>IF(G52="","",IF(H52&lt;0,"Revisa las cifras",IF(I52=0,"Cuadra",IF(ABS(I52)&lt;='Calculadora'!$C$11,"Cuadra, dentro de lo aceptado",IF(I52&gt;0,"Sobrante","Faltante")))))</f>
        <v/>
      </c>
      <c r="K52" s="17" t="n"/>
    </row>
    <row r="53">
      <c r="B53" s="25" t="n"/>
      <c r="C53" s="17" t="n"/>
      <c r="D53" s="7" t="n"/>
      <c r="E53" s="7" t="n"/>
      <c r="F53" s="7" t="n"/>
      <c r="G53" s="7" t="n"/>
      <c r="H53" s="19" t="str">
        <f>IF(G53="","",ROUND(D53+E53-F53,2))</f>
        <v/>
      </c>
      <c r="I53" s="19" t="str">
        <f>IF(G53="","",ROUND(G53-H53,2))</f>
        <v/>
      </c>
      <c r="J53" s="26" t="str">
        <f>IF(G53="","",IF(H53&lt;0,"Revisa las cifras",IF(I53=0,"Cuadra",IF(ABS(I53)&lt;='Calculadora'!$C$11,"Cuadra, dentro de lo aceptado",IF(I53&gt;0,"Sobrante","Faltante")))))</f>
        <v/>
      </c>
      <c r="K53" s="17" t="n"/>
    </row>
    <row r="54">
      <c r="B54" s="25" t="n"/>
      <c r="C54" s="17" t="n"/>
      <c r="D54" s="7" t="n"/>
      <c r="E54" s="7" t="n"/>
      <c r="F54" s="7" t="n"/>
      <c r="G54" s="7" t="n"/>
      <c r="H54" s="19" t="str">
        <f>IF(G54="","",ROUND(D54+E54-F54,2))</f>
        <v/>
      </c>
      <c r="I54" s="19" t="str">
        <f>IF(G54="","",ROUND(G54-H54,2))</f>
        <v/>
      </c>
      <c r="J54" s="26" t="str">
        <f>IF(G54="","",IF(H54&lt;0,"Revisa las cifras",IF(I54=0,"Cuadra",IF(ABS(I54)&lt;='Calculadora'!$C$11,"Cuadra, dentro de lo aceptado",IF(I54&gt;0,"Sobrante","Faltante")))))</f>
        <v/>
      </c>
      <c r="K54" s="17" t="n"/>
    </row>
    <row r="55">
      <c r="B55" s="25" t="n"/>
      <c r="C55" s="17" t="n"/>
      <c r="D55" s="7" t="n"/>
      <c r="E55" s="7" t="n"/>
      <c r="F55" s="7" t="n"/>
      <c r="G55" s="7" t="n"/>
      <c r="H55" s="19" t="str">
        <f>IF(G55="","",ROUND(D55+E55-F55,2))</f>
        <v/>
      </c>
      <c r="I55" s="19" t="str">
        <f>IF(G55="","",ROUND(G55-H55,2))</f>
        <v/>
      </c>
      <c r="J55" s="26" t="str">
        <f>IF(G55="","",IF(H55&lt;0,"Revisa las cifras",IF(I55=0,"Cuadra",IF(ABS(I55)&lt;='Calculadora'!$C$11,"Cuadra, dentro de lo aceptado",IF(I55&gt;0,"Sobrante","Faltante")))))</f>
        <v/>
      </c>
      <c r="K55" s="17" t="n"/>
    </row>
    <row r="56">
      <c r="B56" s="25" t="n"/>
      <c r="C56" s="17" t="n"/>
      <c r="D56" s="7" t="n"/>
      <c r="E56" s="7" t="n"/>
      <c r="F56" s="7" t="n"/>
      <c r="G56" s="7" t="n"/>
      <c r="H56" s="19" t="str">
        <f>IF(G56="","",ROUND(D56+E56-F56,2))</f>
        <v/>
      </c>
      <c r="I56" s="19" t="str">
        <f>IF(G56="","",ROUND(G56-H56,2))</f>
        <v/>
      </c>
      <c r="J56" s="26" t="str">
        <f>IF(G56="","",IF(H56&lt;0,"Revisa las cifras",IF(I56=0,"Cuadra",IF(ABS(I56)&lt;='Calculadora'!$C$11,"Cuadra, dentro de lo aceptado",IF(I56&gt;0,"Sobrante","Faltante")))))</f>
        <v/>
      </c>
      <c r="K56" s="17" t="n"/>
    </row>
    <row r="57">
      <c r="B57" s="25" t="n"/>
      <c r="C57" s="17" t="n"/>
      <c r="D57" s="7" t="n"/>
      <c r="E57" s="7" t="n"/>
      <c r="F57" s="7" t="n"/>
      <c r="G57" s="7" t="n"/>
      <c r="H57" s="19" t="str">
        <f>IF(G57="","",ROUND(D57+E57-F57,2))</f>
        <v/>
      </c>
      <c r="I57" s="19" t="str">
        <f>IF(G57="","",ROUND(G57-H57,2))</f>
        <v/>
      </c>
      <c r="J57" s="26" t="str">
        <f>IF(G57="","",IF(H57&lt;0,"Revisa las cifras",IF(I57=0,"Cuadra",IF(ABS(I57)&lt;='Calculadora'!$C$11,"Cuadra, dentro de lo aceptado",IF(I57&gt;0,"Sobrante","Faltante")))))</f>
        <v/>
      </c>
      <c r="K57" s="17" t="n"/>
    </row>
    <row r="58">
      <c r="B58" s="25" t="n"/>
      <c r="C58" s="17" t="n"/>
      <c r="D58" s="7" t="n"/>
      <c r="E58" s="7" t="n"/>
      <c r="F58" s="7" t="n"/>
      <c r="G58" s="7" t="n"/>
      <c r="H58" s="19" t="str">
        <f>IF(G58="","",ROUND(D58+E58-F58,2))</f>
        <v/>
      </c>
      <c r="I58" s="19" t="str">
        <f>IF(G58="","",ROUND(G58-H58,2))</f>
        <v/>
      </c>
      <c r="J58" s="26" t="str">
        <f>IF(G58="","",IF(H58&lt;0,"Revisa las cifras",IF(I58=0,"Cuadra",IF(ABS(I58)&lt;='Calculadora'!$C$11,"Cuadra, dentro de lo aceptado",IF(I58&gt;0,"Sobrante","Faltante")))))</f>
        <v/>
      </c>
      <c r="K58" s="17" t="n"/>
    </row>
    <row r="59">
      <c r="B59" s="25" t="n"/>
      <c r="C59" s="17" t="n"/>
      <c r="D59" s="7" t="n"/>
      <c r="E59" s="7" t="n"/>
      <c r="F59" s="7" t="n"/>
      <c r="G59" s="7" t="n"/>
      <c r="H59" s="19" t="str">
        <f>IF(G59="","",ROUND(D59+E59-F59,2))</f>
        <v/>
      </c>
      <c r="I59" s="19" t="str">
        <f>IF(G59="","",ROUND(G59-H59,2))</f>
        <v/>
      </c>
      <c r="J59" s="26" t="str">
        <f>IF(G59="","",IF(H59&lt;0,"Revisa las cifras",IF(I59=0,"Cuadra",IF(ABS(I59)&lt;='Calculadora'!$C$11,"Cuadra, dentro de lo aceptado",IF(I59&gt;0,"Sobrante","Faltante")))))</f>
        <v/>
      </c>
      <c r="K59" s="17" t="n"/>
    </row>
    <row r="60">
      <c r="B60" s="25" t="n"/>
      <c r="C60" s="17" t="n"/>
      <c r="D60" s="7" t="n"/>
      <c r="E60" s="7" t="n"/>
      <c r="F60" s="7" t="n"/>
      <c r="G60" s="7" t="n"/>
      <c r="H60" s="19" t="str">
        <f>IF(G60="","",ROUND(D60+E60-F60,2))</f>
        <v/>
      </c>
      <c r="I60" s="19" t="str">
        <f>IF(G60="","",ROUND(G60-H60,2))</f>
        <v/>
      </c>
      <c r="J60" s="26" t="str">
        <f>IF(G60="","",IF(H60&lt;0,"Revisa las cifras",IF(I60=0,"Cuadra",IF(ABS(I60)&lt;='Calculadora'!$C$11,"Cuadra, dentro de lo aceptado",IF(I60&gt;0,"Sobrante","Faltante")))))</f>
        <v/>
      </c>
      <c r="K60" s="17" t="n"/>
    </row>
    <row r="61">
      <c r="B61" s="25" t="n"/>
      <c r="C61" s="17" t="n"/>
      <c r="D61" s="7" t="n"/>
      <c r="E61" s="7" t="n"/>
      <c r="F61" s="7" t="n"/>
      <c r="G61" s="7" t="n"/>
      <c r="H61" s="19" t="str">
        <f>IF(G61="","",ROUND(D61+E61-F61,2))</f>
        <v/>
      </c>
      <c r="I61" s="19" t="str">
        <f>IF(G61="","",ROUND(G61-H61,2))</f>
        <v/>
      </c>
      <c r="J61" s="26" t="str">
        <f>IF(G61="","",IF(H61&lt;0,"Revisa las cifras",IF(I61=0,"Cuadra",IF(ABS(I61)&lt;='Calculadora'!$C$11,"Cuadra, dentro de lo aceptado",IF(I61&gt;0,"Sobrante","Faltante")))))</f>
        <v/>
      </c>
      <c r="K61" s="17" t="n"/>
    </row>
    <row r="62">
      <c r="B62" s="25" t="n"/>
      <c r="C62" s="17" t="n"/>
      <c r="D62" s="7" t="n"/>
      <c r="E62" s="7" t="n"/>
      <c r="F62" s="7" t="n"/>
      <c r="G62" s="7" t="n"/>
      <c r="H62" s="19" t="str">
        <f>IF(G62="","",ROUND(D62+E62-F62,2))</f>
        <v/>
      </c>
      <c r="I62" s="19" t="str">
        <f>IF(G62="","",ROUND(G62-H62,2))</f>
        <v/>
      </c>
      <c r="J62" s="26" t="str">
        <f>IF(G62="","",IF(H62&lt;0,"Revisa las cifras",IF(I62=0,"Cuadra",IF(ABS(I62)&lt;='Calculadora'!$C$11,"Cuadra, dentro de lo aceptado",IF(I62&gt;0,"Sobrante","Faltante")))))</f>
        <v/>
      </c>
      <c r="K62" s="17" t="n"/>
    </row>
    <row r="63">
      <c r="B63" s="25" t="n"/>
      <c r="C63" s="17" t="n"/>
      <c r="D63" s="7" t="n"/>
      <c r="E63" s="7" t="n"/>
      <c r="F63" s="7" t="n"/>
      <c r="G63" s="7" t="n"/>
      <c r="H63" s="19" t="str">
        <f>IF(G63="","",ROUND(D63+E63-F63,2))</f>
        <v/>
      </c>
      <c r="I63" s="19" t="str">
        <f>IF(G63="","",ROUND(G63-H63,2))</f>
        <v/>
      </c>
      <c r="J63" s="26" t="str">
        <f>IF(G63="","",IF(H63&lt;0,"Revisa las cifras",IF(I63=0,"Cuadra",IF(ABS(I63)&lt;='Calculadora'!$C$11,"Cuadra, dentro de lo aceptado",IF(I63&gt;0,"Sobrante","Faltante")))))</f>
        <v/>
      </c>
      <c r="K63" s="17" t="n"/>
    </row>
    <row r="64">
      <c r="B64" s="25" t="n"/>
      <c r="C64" s="17" t="n"/>
      <c r="D64" s="7" t="n"/>
      <c r="E64" s="7" t="n"/>
      <c r="F64" s="7" t="n"/>
      <c r="G64" s="7" t="n"/>
      <c r="H64" s="19" t="str">
        <f>IF(G64="","",ROUND(D64+E64-F64,2))</f>
        <v/>
      </c>
      <c r="I64" s="19" t="str">
        <f>IF(G64="","",ROUND(G64-H64,2))</f>
        <v/>
      </c>
      <c r="J64" s="26" t="str">
        <f>IF(G64="","",IF(H64&lt;0,"Revisa las cifras",IF(I64=0,"Cuadra",IF(ABS(I64)&lt;='Calculadora'!$C$11,"Cuadra, dentro de lo aceptado",IF(I64&gt;0,"Sobrante","Faltante")))))</f>
        <v/>
      </c>
      <c r="K64" s="17" t="n"/>
    </row>
    <row r="65">
      <c r="B65" s="25" t="n"/>
      <c r="C65" s="17" t="n"/>
      <c r="D65" s="7" t="n"/>
      <c r="E65" s="7" t="n"/>
      <c r="F65" s="7" t="n"/>
      <c r="G65" s="7" t="n"/>
      <c r="H65" s="19" t="str">
        <f>IF(G65="","",ROUND(D65+E65-F65,2))</f>
        <v/>
      </c>
      <c r="I65" s="19" t="str">
        <f>IF(G65="","",ROUND(G65-H65,2))</f>
        <v/>
      </c>
      <c r="J65" s="26" t="str">
        <f>IF(G65="","",IF(H65&lt;0,"Revisa las cifras",IF(I65=0,"Cuadra",IF(ABS(I65)&lt;='Calculadora'!$C$11,"Cuadra, dentro de lo aceptado",IF(I65&gt;0,"Sobrante","Faltante")))))</f>
        <v/>
      </c>
      <c r="K65" s="17" t="n"/>
    </row>
    <row r="66">
      <c r="B66" s="25" t="n"/>
      <c r="C66" s="17" t="n"/>
      <c r="D66" s="7" t="n"/>
      <c r="E66" s="7" t="n"/>
      <c r="F66" s="7" t="n"/>
      <c r="G66" s="7" t="n"/>
      <c r="H66" s="19" t="str">
        <f>IF(G66="","",ROUND(D66+E66-F66,2))</f>
        <v/>
      </c>
      <c r="I66" s="19" t="str">
        <f>IF(G66="","",ROUND(G66-H66,2))</f>
        <v/>
      </c>
      <c r="J66" s="26" t="str">
        <f>IF(G66="","",IF(H66&lt;0,"Revisa las cifras",IF(I66=0,"Cuadra",IF(ABS(I66)&lt;='Calculadora'!$C$11,"Cuadra, dentro de lo aceptado",IF(I66&gt;0,"Sobrante","Faltante")))))</f>
        <v/>
      </c>
      <c r="K66" s="17" t="n"/>
    </row>
    <row r="67">
      <c r="B67" s="25" t="n"/>
      <c r="C67" s="17" t="n"/>
      <c r="D67" s="7" t="n"/>
      <c r="E67" s="7" t="n"/>
      <c r="F67" s="7" t="n"/>
      <c r="G67" s="7" t="n"/>
      <c r="H67" s="19" t="str">
        <f>IF(G67="","",ROUND(D67+E67-F67,2))</f>
        <v/>
      </c>
      <c r="I67" s="19" t="str">
        <f>IF(G67="","",ROUND(G67-H67,2))</f>
        <v/>
      </c>
      <c r="J67" s="26" t="str">
        <f>IF(G67="","",IF(H67&lt;0,"Revisa las cifras",IF(I67=0,"Cuadra",IF(ABS(I67)&lt;='Calculadora'!$C$11,"Cuadra, dentro de lo aceptado",IF(I67&gt;0,"Sobrante","Faltante")))))</f>
        <v/>
      </c>
      <c r="K67" s="17" t="n"/>
    </row>
    <row r="68">
      <c r="B68" s="25" t="n"/>
      <c r="C68" s="17" t="n"/>
      <c r="D68" s="7" t="n"/>
      <c r="E68" s="7" t="n"/>
      <c r="F68" s="7" t="n"/>
      <c r="G68" s="7" t="n"/>
      <c r="H68" s="19" t="str">
        <f>IF(G68="","",ROUND(D68+E68-F68,2))</f>
        <v/>
      </c>
      <c r="I68" s="19" t="str">
        <f>IF(G68="","",ROUND(G68-H68,2))</f>
        <v/>
      </c>
      <c r="J68" s="26" t="str">
        <f>IF(G68="","",IF(H68&lt;0,"Revisa las cifras",IF(I68=0,"Cuadra",IF(ABS(I68)&lt;='Calculadora'!$C$11,"Cuadra, dentro de lo aceptado",IF(I68&gt;0,"Sobrante","Faltante")))))</f>
        <v/>
      </c>
      <c r="K68" s="17" t="n"/>
    </row>
    <row r="69">
      <c r="B69" s="25" t="n"/>
      <c r="C69" s="17" t="n"/>
      <c r="D69" s="7" t="n"/>
      <c r="E69" s="7" t="n"/>
      <c r="F69" s="7" t="n"/>
      <c r="G69" s="7" t="n"/>
      <c r="H69" s="19" t="str">
        <f>IF(G69="","",ROUND(D69+E69-F69,2))</f>
        <v/>
      </c>
      <c r="I69" s="19" t="str">
        <f>IF(G69="","",ROUND(G69-H69,2))</f>
        <v/>
      </c>
      <c r="J69" s="26" t="str">
        <f>IF(G69="","",IF(H69&lt;0,"Revisa las cifras",IF(I69=0,"Cuadra",IF(ABS(I69)&lt;='Calculadora'!$C$11,"Cuadra, dentro de lo aceptado",IF(I69&gt;0,"Sobrante","Faltante")))))</f>
        <v/>
      </c>
      <c r="K69" s="17" t="n"/>
    </row>
    <row r="70">
      <c r="B70" s="25" t="n"/>
      <c r="C70" s="17" t="n"/>
      <c r="D70" s="7" t="n"/>
      <c r="E70" s="7" t="n"/>
      <c r="F70" s="7" t="n"/>
      <c r="G70" s="7" t="n"/>
      <c r="H70" s="19" t="str">
        <f>IF(G70="","",ROUND(D70+E70-F70,2))</f>
        <v/>
      </c>
      <c r="I70" s="19" t="str">
        <f>IF(G70="","",ROUND(G70-H70,2))</f>
        <v/>
      </c>
      <c r="J70" s="26" t="str">
        <f>IF(G70="","",IF(H70&lt;0,"Revisa las cifras",IF(I70=0,"Cuadra",IF(ABS(I70)&lt;='Calculadora'!$C$11,"Cuadra, dentro de lo aceptado",IF(I70&gt;0,"Sobrante","Faltante")))))</f>
        <v/>
      </c>
      <c r="K70" s="17" t="n"/>
    </row>
    <row r="71">
      <c r="B71" s="25" t="n"/>
      <c r="C71" s="17" t="n"/>
      <c r="D71" s="7" t="n"/>
      <c r="E71" s="7" t="n"/>
      <c r="F71" s="7" t="n"/>
      <c r="G71" s="7" t="n"/>
      <c r="H71" s="19" t="str">
        <f>IF(G71="","",ROUND(D71+E71-F71,2))</f>
        <v/>
      </c>
      <c r="I71" s="19" t="str">
        <f>IF(G71="","",ROUND(G71-H71,2))</f>
        <v/>
      </c>
      <c r="J71" s="26" t="str">
        <f>IF(G71="","",IF(H71&lt;0,"Revisa las cifras",IF(I71=0,"Cuadra",IF(ABS(I71)&lt;='Calculadora'!$C$11,"Cuadra, dentro de lo aceptado",IF(I71&gt;0,"Sobrante","Faltante")))))</f>
        <v/>
      </c>
      <c r="K71" s="1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7" t="inlineStr">
        <is>
          <t>Cómo se usa la plantilla de arqueo de caja</t>
        </is>
      </c>
    </row>
    <row r="4" ht="30" customHeight="1">
      <c r="B4" s="28" t="inlineStr">
        <is>
          <t>1. En «Conteo», escribe cuántos billetes y monedas tienes de cada valor. Lo que no tengas, déjalo en 0 o en blanco.</t>
        </is>
      </c>
    </row>
    <row r="5" ht="30" customHeight="1">
      <c r="B5" s="28" t="inlineStr">
        <is>
          <t>2. En «Calculadora», escribe el fondo con el que abriste, las ventas cobradas en efectivo y los gastos y retiros que salieron de la caja.</t>
        </is>
      </c>
    </row>
    <row r="6" ht="30" customHeight="1">
      <c r="B6" s="28" t="inlineStr">
        <is>
          <t>3. Lee lo contado, lo esperado y la diferencia: positiva es un sobrante y negativa, un faltante. También ves cuánto dinero sacas para depositar.</t>
        </is>
      </c>
    </row>
    <row r="7" ht="30" customHeight="1">
      <c r="B7" s="28" t="inlineStr">
        <is>
          <t>4. Si tu negocio acepta una diferencia pequeña, escríbela en «Diferencia que aceptas» y la caja se dará por cuadrada.</t>
        </is>
      </c>
    </row>
    <row r="8" ht="30" customHeight="1">
      <c r="B8" s="28" t="inlineStr">
        <is>
          <t>5. Para dejar constancia, copia el resultado de cada día en «Registro diario»: una fila por arqueo, con la fecha y quién contó.</t>
        </is>
      </c>
    </row>
    <row r="10" ht="30" customHeight="1">
      <c r="B10" s="29" t="inlineStr">
        <is>
          <t>El arqueo es solo del efectivo: las ventas con tarjeta o transferencia no están en la caja y no se suman a lo esperado.</t>
        </is>
      </c>
    </row>
    <row r="11" ht="30" customHeight="1">
      <c r="B11" s="29" t="inlineStr">
        <is>
          <t>Los valores de «Conteo» son los del euro. Para otra moneda, cambia el tipo y el valor de cada fila: la plantilla no depende de ninguna.</t>
        </is>
      </c>
    </row>
    <row r="12" ht="30" customHeight="1">
      <c r="B12" s="29" t="inlineStr">
        <is>
          <t>Las celdas naranjas son las que puedes cambiar. Las demás llevan fórmulas: si las borras, la plantilla deja de calcular.</t>
        </is>
      </c>
    </row>
    <row r="13" ht="30" customHeight="1">
      <c r="B13" s="29" t="inlineStr">
        <is>
          <t>Funciona en Excel, en Google Sheets (súbela a Drive y ábrela con Hojas de cálculo) y en LibreOffice. No tiene macros.</t>
        </is>
      </c>
    </row>
    <row r="14" ht="15" customHeight="1">
      <c r="B14" s="29" t="inlineStr">
        <is>
          <t>Las cifras no llevan símbolo de moneda: sirve para euros, pesos, dólares o cualquier otra.</t>
        </is>
      </c>
    </row>
    <row r="15" ht="30" customHeight="1">
      <c r="B15" s="29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skilio.com/calculadoras/arqueo-de-caja/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arqueo de caja</dc:title>
  <dcterms:created xsi:type="dcterms:W3CDTF">2026-11-01T01:07:18Z</dcterms:created>
  <dcterms:modified xsi:type="dcterms:W3CDTF">2026-11-01T01:07:18Z</dcterms:modified>
</cp:coreProperties>
</file>