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Mes a mes" sheetId="2" state="visible" r:id="rId2"/>
    <sheet name="Desde el beneficio" sheetId="3" state="visible" r:id="rId3"/>
    <sheet name="Cómo se us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1F1F1F"/>
      <sz val="16"/>
    </font>
    <font>
      <color rgb="006B7280"/>
      <sz val="10"/>
    </font>
    <font>
      <i val="1"/>
      <color rgb="00C2410C"/>
      <sz val="9"/>
    </font>
    <font>
      <color rgb="006B7280"/>
      <sz val="8"/>
    </font>
    <font>
      <b val="1"/>
      <color rgb="00C2410C"/>
      <sz val="11"/>
    </font>
    <font>
      <b val="1"/>
      <color rgb="009A3412"/>
    </font>
    <font>
      <color rgb="006B7280"/>
      <sz val="9"/>
    </font>
    <font>
      <b val="1"/>
    </font>
    <font>
      <b val="1"/>
      <sz val="13"/>
    </font>
    <font>
      <b val="1"/>
      <color rgb="001F1F1F"/>
      <sz val="14"/>
    </font>
    <font>
      <b val="1"/>
      <color rgb="00FFFFFF"/>
    </font>
    <font>
      <b val="1"/>
      <sz val="14"/>
    </font>
    <font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FDE9D9"/>
      </patternFill>
    </fill>
    <fill>
      <patternFill patternType="solid">
        <fgColor rgb="00E7F4EA"/>
      </patternFill>
    </fill>
    <fill>
      <patternFill patternType="solid">
        <fgColor rgb="00F3F4F6"/>
      </patternFill>
    </fill>
    <fill>
      <patternFill patternType="solid">
        <fgColor rgb="001F1F1F"/>
      </patternFill>
    </fill>
  </fills>
  <borders count="4">
    <border>
      <left/>
      <right/>
      <top/>
      <bottom/>
      <diagonal/>
    </border>
    <border>
      <bottom style="thin">
        <color rgb="00C2410C"/>
      </bottom>
    </border>
    <border>
      <left style="thin">
        <color rgb="00E8A87C"/>
      </left>
      <right style="thin">
        <color rgb="00E8A87C"/>
      </right>
      <top style="thin">
        <color rgb="00E8A87C"/>
      </top>
      <bottom style="thin">
        <color rgb="00E8A87C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4" fontId="6" fillId="2" borderId="2" pivotButton="0" quotePrefix="0" xfId="0"/>
    <xf numFmtId="0" fontId="7" fillId="0" borderId="0" pivotButton="0" quotePrefix="0" xfId="0"/>
    <xf numFmtId="1" fontId="6" fillId="2" borderId="2" pivotButton="0" quotePrefix="0" xfId="0"/>
    <xf numFmtId="10" fontId="6" fillId="2" borderId="2" pivotButton="0" quotePrefix="0" xfId="0"/>
    <xf numFmtId="0" fontId="8" fillId="0" borderId="0" pivotButton="0" quotePrefix="0" xfId="0"/>
    <xf numFmtId="4" fontId="9" fillId="3" borderId="0" applyAlignment="1" pivotButton="0" quotePrefix="0" xfId="0">
      <alignment horizontal="right"/>
    </xf>
    <xf numFmtId="1" fontId="0" fillId="4" borderId="0" applyAlignment="1" pivotButton="0" quotePrefix="0" xfId="0">
      <alignment horizontal="right"/>
    </xf>
    <xf numFmtId="4" fontId="0" fillId="4" borderId="0" applyAlignment="1" pivotButton="0" quotePrefix="0" xfId="0">
      <alignment horizontal="right"/>
    </xf>
    <xf numFmtId="0" fontId="10" fillId="0" borderId="0" pivotButton="0" quotePrefix="0" xfId="0"/>
    <xf numFmtId="0" fontId="11" fillId="5" borderId="0" applyAlignment="1" pivotButton="0" quotePrefix="0" xfId="0">
      <alignment horizontal="center" vertical="center" wrapText="1"/>
    </xf>
    <xf numFmtId="4" fontId="0" fillId="0" borderId="3" pivotButton="0" quotePrefix="0" xfId="0"/>
    <xf numFmtId="0" fontId="0" fillId="0" borderId="3" pivotButton="0" quotePrefix="0" xfId="0"/>
    <xf numFmtId="1" fontId="0" fillId="0" borderId="3" pivotButton="0" quotePrefix="0" xfId="0"/>
    <xf numFmtId="10" fontId="0" fillId="4" borderId="0" applyAlignment="1" pivotButton="0" quotePrefix="0" xfId="0">
      <alignment horizontal="right"/>
    </xf>
    <xf numFmtId="0" fontId="12" fillId="0" borderId="0" pivotButton="0" quotePrefix="0" xfId="0"/>
    <xf numFmtId="0" fontId="0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25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66" customWidth="1" min="4" max="4"/>
  </cols>
  <sheetData>
    <row r="2">
      <c r="B2" s="1" t="inlineStr">
        <is>
          <t>Flujo de caja proyectado mes a mes</t>
        </is>
      </c>
      <c r="D2" s="2" t="inlineStr">
        <is>
          <t>Plantilla de skilio.com/calculadoras/flujo-de-caja/</t>
        </is>
      </c>
    </row>
    <row r="3">
      <c r="B3" s="3" t="inlineStr">
        <is>
          <t>Cuánto dinero tendrás en caja cada mes según lo que cobras y lo que pagas.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Tu negocio</t>
        </is>
      </c>
      <c r="C6" s="6" t="n"/>
    </row>
    <row r="7">
      <c r="B7" t="inlineStr">
        <is>
          <t>Dinero en caja ahora</t>
        </is>
      </c>
      <c r="C7" s="7" t="n">
        <v>10000</v>
      </c>
      <c r="D7" s="8" t="inlineStr">
        <is>
          <t>Lo que tienes hoy en el banco y en efectivo.</t>
        </is>
      </c>
    </row>
    <row r="8">
      <c r="B8" t="inlineStr">
        <is>
          <t>Ventas al mes</t>
        </is>
      </c>
      <c r="C8" s="7" t="n">
        <v>8000</v>
      </c>
      <c r="D8" s="8" t="inlineStr">
        <is>
          <t>Lo que vendes cada mes, cobres cuando cobres.</t>
        </is>
      </c>
    </row>
    <row r="9">
      <c r="B9" t="inlineStr">
        <is>
          <t>Pagos al mes</t>
        </is>
      </c>
      <c r="C9" s="7" t="n">
        <v>6500</v>
      </c>
      <c r="D9" s="8" t="inlineStr">
        <is>
          <t>Todo lo que pagas cada mes: proveedores, sueldos, alquiler, cuotas e impuestos.</t>
        </is>
      </c>
    </row>
    <row r="10">
      <c r="B10" t="inlineStr">
        <is>
          <t>Meses a proyectar</t>
        </is>
      </c>
      <c r="C10" s="9" t="n">
        <v>12</v>
      </c>
      <c r="D10" s="8" t="inlineStr">
        <is>
          <t>De 1 a 36.</t>
        </is>
      </c>
    </row>
    <row r="11">
      <c r="B11" t="inlineStr">
        <is>
          <t>Meses que tardan tus clientes en pagarte</t>
        </is>
      </c>
      <c r="C11" s="9" t="n">
        <v>1</v>
      </c>
      <c r="D11" s="8" t="inlineStr">
        <is>
          <t>0: pagan en el mismo mes. 1: al mes siguiente. Hasta 3.</t>
        </is>
      </c>
    </row>
    <row r="12">
      <c r="B12" t="inlineStr">
        <is>
          <t>Cuánto suben (o bajan) las ventas cada mes</t>
        </is>
      </c>
      <c r="C12" s="10" t="n">
        <v>0</v>
      </c>
      <c r="D12" s="8" t="inlineStr">
        <is>
          <t>Un 2 % es que cada mes vendes un 2 % más que el anterior. En negativo, bajan.</t>
        </is>
      </c>
    </row>
    <row r="13">
      <c r="B13" t="inlineStr">
        <is>
          <t>Un pago único grande</t>
        </is>
      </c>
      <c r="C13" s="7" t="n">
        <v>0</v>
      </c>
      <c r="D13" s="8" t="inlineStr">
        <is>
          <t>Una máquina, un impuesto, una obra. Se suma a los pagos de ese mes.</t>
        </is>
      </c>
    </row>
    <row r="14">
      <c r="B14" t="inlineStr">
        <is>
          <t>Mes del pago único</t>
        </is>
      </c>
      <c r="C14" s="9" t="n">
        <v>3</v>
      </c>
      <c r="D14" s="8" t="inlineStr">
        <is>
          <t>Un número entre 1 y los meses que proyectas.</t>
        </is>
      </c>
    </row>
    <row r="16">
      <c r="B16" s="5" t="inlineStr">
        <is>
          <t>Resultados</t>
        </is>
      </c>
      <c r="C16" s="6" t="n"/>
    </row>
    <row r="17">
      <c r="B17" s="11" t="inlineStr">
        <is>
          <t>Dinero en caja al final</t>
        </is>
      </c>
      <c r="C17" s="12">
        <f>$C$7+SUM('Mes a mes'!$C$8:$C$43)-SUM('Mes a mes'!$D$8:$D$43)</f>
        <v>20000</v>
      </c>
    </row>
    <row r="18">
      <c r="B18" s="11" t="inlineStr">
        <is>
          <t>Flujo de caja del periodo</t>
        </is>
      </c>
      <c r="C18" s="12">
        <f>SUM('Mes a mes'!$C$8:$C$43)-SUM('Mes a mes'!$D$8:$D$43)</f>
        <v>10000</v>
      </c>
      <c r="D18" s="8" t="inlineStr">
        <is>
          <t>Lo que cobras menos lo que pagas.</t>
        </is>
      </c>
    </row>
    <row r="19">
      <c r="B19" s="11" t="inlineStr">
        <is>
          <t>Caja más baja</t>
        </is>
      </c>
      <c r="C19" s="12">
        <f>MIN('Mes a mes'!$F$8:$F$43)</f>
        <v>3500</v>
      </c>
      <c r="D19" s="8" t="inlineStr">
        <is>
          <t>El punto más bajo de la caja al acabar un mes.</t>
        </is>
      </c>
    </row>
    <row r="20">
      <c r="B20" t="inlineStr">
        <is>
          <t>Mes de la caja más baja</t>
        </is>
      </c>
      <c r="C20" s="13">
        <f>MATCH($C$19,'Mes a mes'!$F$8:$F$43,0)</f>
        <v>1</v>
      </c>
    </row>
    <row r="21">
      <c r="B21" t="inlineStr">
        <is>
          <t>Primer mes con la caja en negativo (0 si nunca)</t>
        </is>
      </c>
      <c r="C21" s="13">
        <f>IF(COUNT('Mes a mes'!$G$8:$G$43)=0,0,MIN('Mes a mes'!$G$8:$G$43))</f>
        <v>0</v>
      </c>
      <c r="D21" s="8" t="inlineStr">
        <is>
          <t>Si sale un mes, necesitas un colchón, cobrar antes o pagar más tarde.</t>
        </is>
      </c>
    </row>
    <row r="22">
      <c r="B22" t="inlineStr">
        <is>
          <t>Total cobrado</t>
        </is>
      </c>
      <c r="C22" s="14">
        <f>SUM('Mes a mes'!$C$8:$C$43)</f>
        <v>88000</v>
      </c>
    </row>
    <row r="23">
      <c r="B23" t="inlineStr">
        <is>
          <t>Total pagado</t>
        </is>
      </c>
      <c r="C23" s="14">
        <f>SUM('Mes a mes'!$D$8:$D$43)</f>
        <v>78000</v>
      </c>
    </row>
    <row r="24">
      <c r="B24" t="inlineStr">
        <is>
          <t>Flujo medio al mes</t>
        </is>
      </c>
      <c r="C24" s="14">
        <f>$C$18/$C$10</f>
        <v>833.3333333333334</v>
      </c>
    </row>
    <row r="25">
      <c r="B25" t="inlineStr">
        <is>
          <t>Pendiente de cobrar al final</t>
        </is>
      </c>
      <c r="C25" s="14">
        <f>SUMIF('Mes a mes'!$A$8:$A$43,"&gt;="&amp;($C$10-$C$11+1),'Mes a mes'!$B$8:$B$43)</f>
        <v>8000</v>
      </c>
      <c r="D25" s="8" t="inlineStr">
        <is>
          <t>Ventas de los últimos meses que se cobrarán después.</t>
        </is>
      </c>
    </row>
  </sheetData>
  <dataValidations count="3">
    <dataValidation sqref="C11" showDropDown="0" showInputMessage="0" showErrorMessage="0" allowBlank="1" errorTitle="Valor no válido" error="Elige una de las opciones de la lista." type="list">
      <formula1>"0,1,2,3"</formula1>
    </dataValidation>
    <dataValidation sqref="C10" showDropDown="0" showInputMessage="0" showErrorMessage="0" allowBlank="0" errorTitle="Valor no válido" error="Escribe un número entero entre 1 y 36." type="whole" operator="between">
      <formula1>1</formula1>
      <formula2>36</formula2>
    </dataValidation>
    <dataValidation sqref="C14" showDropDown="0" showInputMessage="0" showErrorMessage="0" allowBlank="0" errorTitle="Valor no válido" error="Escribe un número entero entre 1 y 36." type="whole" operator="between">
      <formula1>1</formula1>
      <formula2>36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G43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4" customWidth="1" min="7" max="7"/>
  </cols>
  <sheetData>
    <row r="2">
      <c r="B2" s="15" t="inlineStr">
        <is>
          <t>Cobros, pagos y caja de cada mes</t>
        </is>
      </c>
    </row>
    <row r="4">
      <c r="B4" s="2" t="inlineStr">
        <is>
          <t>Plantilla de skilio.com/calculadoras/flujo-de-caja/</t>
        </is>
      </c>
    </row>
    <row r="6" ht="45" customHeight="1">
      <c r="A6" s="16" t="inlineStr">
        <is>
          <t>Mes</t>
        </is>
      </c>
      <c r="B6" s="16" t="inlineStr">
        <is>
          <t>Ventas del mes</t>
        </is>
      </c>
      <c r="C6" s="16" t="inlineStr">
        <is>
          <t>Cobros</t>
        </is>
      </c>
      <c r="D6" s="16" t="inlineStr">
        <is>
          <t>Pagos</t>
        </is>
      </c>
      <c r="E6" s="16" t="inlineStr">
        <is>
          <t>Flujo</t>
        </is>
      </c>
      <c r="F6" s="16" t="inlineStr">
        <is>
          <t>Caja a final de mes</t>
        </is>
      </c>
      <c r="G6" s="16" t="inlineStr">
        <is>
          <t>Mes con caja negativa</t>
        </is>
      </c>
    </row>
    <row r="7">
      <c r="A7" t="n">
        <v>0</v>
      </c>
      <c r="F7" s="17">
        <f>'Calculadora'!$C$7</f>
        <v>10000</v>
      </c>
    </row>
    <row r="8">
      <c r="A8" s="18" t="n">
        <v>1</v>
      </c>
      <c r="B8" s="17">
        <f>IF(A8&gt;'Calculadora'!$C$10,"",'Calculadora'!$C$8*(1+'Calculadora'!$C$12)^(A8-1))</f>
        <v>8000</v>
      </c>
      <c r="C8" s="17">
        <f>IF(A8&gt;'Calculadora'!$C$10,"",IF(A8-'Calculadora'!$C$11&gt;=1,INDEX($B$8:$B$43,A8-'Calculadora'!$C$11),0))</f>
        <v>0</v>
      </c>
      <c r="D8" s="17">
        <f>IF(A8&gt;'Calculadora'!$C$10,"",'Calculadora'!$C$9+IF(AND('Calculadora'!$C$13&gt;0,A8='Calculadora'!$C$14),'Calculadora'!$C$13,0))</f>
        <v>6500</v>
      </c>
      <c r="E8" s="17">
        <f>IF(A8&gt;'Calculadora'!$C$10,"",C8-D8)</f>
        <v>-6500</v>
      </c>
      <c r="F8" s="17">
        <f>IF(A8&gt;'Calculadora'!$C$10,"",F7+E8)</f>
        <v>3500</v>
      </c>
      <c r="G8" s="19" t="str">
        <f>IF(A8&gt;'Calculadora'!$C$10,"",IF(F8&lt;-0.005,A8,""))</f>
        <v/>
      </c>
    </row>
    <row r="9">
      <c r="A9" s="18" t="n">
        <v>2</v>
      </c>
      <c r="B9" s="17">
        <f>IF(A9&gt;'Calculadora'!$C$10,"",'Calculadora'!$C$8*(1+'Calculadora'!$C$12)^(A9-1))</f>
        <v>8000</v>
      </c>
      <c r="C9" s="17">
        <f>IF(A9&gt;'Calculadora'!$C$10,"",IF(A9-'Calculadora'!$C$11&gt;=1,INDEX($B$8:$B$43,A9-'Calculadora'!$C$11),0))</f>
        <v>8000</v>
      </c>
      <c r="D9" s="17">
        <f>IF(A9&gt;'Calculadora'!$C$10,"",'Calculadora'!$C$9+IF(AND('Calculadora'!$C$13&gt;0,A9='Calculadora'!$C$14),'Calculadora'!$C$13,0))</f>
        <v>6500</v>
      </c>
      <c r="E9" s="17">
        <f>IF(A9&gt;'Calculadora'!$C$10,"",C9-D9)</f>
        <v>1500</v>
      </c>
      <c r="F9" s="17">
        <f>IF(A9&gt;'Calculadora'!$C$10,"",F8+E9)</f>
        <v>5000</v>
      </c>
      <c r="G9" s="19" t="str">
        <f>IF(A9&gt;'Calculadora'!$C$10,"",IF(F9&lt;-0.005,A9,""))</f>
        <v/>
      </c>
    </row>
    <row r="10">
      <c r="A10" s="18" t="n">
        <v>3</v>
      </c>
      <c r="B10" s="17">
        <f>IF(A10&gt;'Calculadora'!$C$10,"",'Calculadora'!$C$8*(1+'Calculadora'!$C$12)^(A10-1))</f>
        <v>8000</v>
      </c>
      <c r="C10" s="17">
        <f>IF(A10&gt;'Calculadora'!$C$10,"",IF(A10-'Calculadora'!$C$11&gt;=1,INDEX($B$8:$B$43,A10-'Calculadora'!$C$11),0))</f>
        <v>8000</v>
      </c>
      <c r="D10" s="17">
        <f>IF(A10&gt;'Calculadora'!$C$10,"",'Calculadora'!$C$9+IF(AND('Calculadora'!$C$13&gt;0,A10='Calculadora'!$C$14),'Calculadora'!$C$13,0))</f>
        <v>6500</v>
      </c>
      <c r="E10" s="17">
        <f>IF(A10&gt;'Calculadora'!$C$10,"",C10-D10)</f>
        <v>1500</v>
      </c>
      <c r="F10" s="17">
        <f>IF(A10&gt;'Calculadora'!$C$10,"",F9+E10)</f>
        <v>6500</v>
      </c>
      <c r="G10" s="19" t="str">
        <f>IF(A10&gt;'Calculadora'!$C$10,"",IF(F10&lt;-0.005,A10,""))</f>
        <v/>
      </c>
    </row>
    <row r="11">
      <c r="A11" s="18" t="n">
        <v>4</v>
      </c>
      <c r="B11" s="17">
        <f>IF(A11&gt;'Calculadora'!$C$10,"",'Calculadora'!$C$8*(1+'Calculadora'!$C$12)^(A11-1))</f>
        <v>8000</v>
      </c>
      <c r="C11" s="17">
        <f>IF(A11&gt;'Calculadora'!$C$10,"",IF(A11-'Calculadora'!$C$11&gt;=1,INDEX($B$8:$B$43,A11-'Calculadora'!$C$11),0))</f>
        <v>8000</v>
      </c>
      <c r="D11" s="17">
        <f>IF(A11&gt;'Calculadora'!$C$10,"",'Calculadora'!$C$9+IF(AND('Calculadora'!$C$13&gt;0,A11='Calculadora'!$C$14),'Calculadora'!$C$13,0))</f>
        <v>6500</v>
      </c>
      <c r="E11" s="17">
        <f>IF(A11&gt;'Calculadora'!$C$10,"",C11-D11)</f>
        <v>1500</v>
      </c>
      <c r="F11" s="17">
        <f>IF(A11&gt;'Calculadora'!$C$10,"",F10+E11)</f>
        <v>8000</v>
      </c>
      <c r="G11" s="19" t="str">
        <f>IF(A11&gt;'Calculadora'!$C$10,"",IF(F11&lt;-0.005,A11,""))</f>
        <v/>
      </c>
    </row>
    <row r="12">
      <c r="A12" s="18" t="n">
        <v>5</v>
      </c>
      <c r="B12" s="17">
        <f>IF(A12&gt;'Calculadora'!$C$10,"",'Calculadora'!$C$8*(1+'Calculadora'!$C$12)^(A12-1))</f>
        <v>8000</v>
      </c>
      <c r="C12" s="17">
        <f>IF(A12&gt;'Calculadora'!$C$10,"",IF(A12-'Calculadora'!$C$11&gt;=1,INDEX($B$8:$B$43,A12-'Calculadora'!$C$11),0))</f>
        <v>8000</v>
      </c>
      <c r="D12" s="17">
        <f>IF(A12&gt;'Calculadora'!$C$10,"",'Calculadora'!$C$9+IF(AND('Calculadora'!$C$13&gt;0,A12='Calculadora'!$C$14),'Calculadora'!$C$13,0))</f>
        <v>6500</v>
      </c>
      <c r="E12" s="17">
        <f>IF(A12&gt;'Calculadora'!$C$10,"",C12-D12)</f>
        <v>1500</v>
      </c>
      <c r="F12" s="17">
        <f>IF(A12&gt;'Calculadora'!$C$10,"",F11+E12)</f>
        <v>9500</v>
      </c>
      <c r="G12" s="19" t="str">
        <f>IF(A12&gt;'Calculadora'!$C$10,"",IF(F12&lt;-0.005,A12,""))</f>
        <v/>
      </c>
    </row>
    <row r="13">
      <c r="A13" s="18" t="n">
        <v>6</v>
      </c>
      <c r="B13" s="17">
        <f>IF(A13&gt;'Calculadora'!$C$10,"",'Calculadora'!$C$8*(1+'Calculadora'!$C$12)^(A13-1))</f>
        <v>8000</v>
      </c>
      <c r="C13" s="17">
        <f>IF(A13&gt;'Calculadora'!$C$10,"",IF(A13-'Calculadora'!$C$11&gt;=1,INDEX($B$8:$B$43,A13-'Calculadora'!$C$11),0))</f>
        <v>8000</v>
      </c>
      <c r="D13" s="17">
        <f>IF(A13&gt;'Calculadora'!$C$10,"",'Calculadora'!$C$9+IF(AND('Calculadora'!$C$13&gt;0,A13='Calculadora'!$C$14),'Calculadora'!$C$13,0))</f>
        <v>6500</v>
      </c>
      <c r="E13" s="17">
        <f>IF(A13&gt;'Calculadora'!$C$10,"",C13-D13)</f>
        <v>1500</v>
      </c>
      <c r="F13" s="17">
        <f>IF(A13&gt;'Calculadora'!$C$10,"",F12+E13)</f>
        <v>11000</v>
      </c>
      <c r="G13" s="19" t="str">
        <f>IF(A13&gt;'Calculadora'!$C$10,"",IF(F13&lt;-0.005,A13,""))</f>
        <v/>
      </c>
    </row>
    <row r="14">
      <c r="A14" s="18" t="n">
        <v>7</v>
      </c>
      <c r="B14" s="17">
        <f>IF(A14&gt;'Calculadora'!$C$10,"",'Calculadora'!$C$8*(1+'Calculadora'!$C$12)^(A14-1))</f>
        <v>8000</v>
      </c>
      <c r="C14" s="17">
        <f>IF(A14&gt;'Calculadora'!$C$10,"",IF(A14-'Calculadora'!$C$11&gt;=1,INDEX($B$8:$B$43,A14-'Calculadora'!$C$11),0))</f>
        <v>8000</v>
      </c>
      <c r="D14" s="17">
        <f>IF(A14&gt;'Calculadora'!$C$10,"",'Calculadora'!$C$9+IF(AND('Calculadora'!$C$13&gt;0,A14='Calculadora'!$C$14),'Calculadora'!$C$13,0))</f>
        <v>6500</v>
      </c>
      <c r="E14" s="17">
        <f>IF(A14&gt;'Calculadora'!$C$10,"",C14-D14)</f>
        <v>1500</v>
      </c>
      <c r="F14" s="17">
        <f>IF(A14&gt;'Calculadora'!$C$10,"",F13+E14)</f>
        <v>12500</v>
      </c>
      <c r="G14" s="19" t="str">
        <f>IF(A14&gt;'Calculadora'!$C$10,"",IF(F14&lt;-0.005,A14,""))</f>
        <v/>
      </c>
    </row>
    <row r="15">
      <c r="A15" s="18" t="n">
        <v>8</v>
      </c>
      <c r="B15" s="17">
        <f>IF(A15&gt;'Calculadora'!$C$10,"",'Calculadora'!$C$8*(1+'Calculadora'!$C$12)^(A15-1))</f>
        <v>8000</v>
      </c>
      <c r="C15" s="17">
        <f>IF(A15&gt;'Calculadora'!$C$10,"",IF(A15-'Calculadora'!$C$11&gt;=1,INDEX($B$8:$B$43,A15-'Calculadora'!$C$11),0))</f>
        <v>8000</v>
      </c>
      <c r="D15" s="17">
        <f>IF(A15&gt;'Calculadora'!$C$10,"",'Calculadora'!$C$9+IF(AND('Calculadora'!$C$13&gt;0,A15='Calculadora'!$C$14),'Calculadora'!$C$13,0))</f>
        <v>6500</v>
      </c>
      <c r="E15" s="17">
        <f>IF(A15&gt;'Calculadora'!$C$10,"",C15-D15)</f>
        <v>1500</v>
      </c>
      <c r="F15" s="17">
        <f>IF(A15&gt;'Calculadora'!$C$10,"",F14+E15)</f>
        <v>14000</v>
      </c>
      <c r="G15" s="19" t="str">
        <f>IF(A15&gt;'Calculadora'!$C$10,"",IF(F15&lt;-0.005,A15,""))</f>
        <v/>
      </c>
    </row>
    <row r="16">
      <c r="A16" s="18" t="n">
        <v>9</v>
      </c>
      <c r="B16" s="17">
        <f>IF(A16&gt;'Calculadora'!$C$10,"",'Calculadora'!$C$8*(1+'Calculadora'!$C$12)^(A16-1))</f>
        <v>8000</v>
      </c>
      <c r="C16" s="17">
        <f>IF(A16&gt;'Calculadora'!$C$10,"",IF(A16-'Calculadora'!$C$11&gt;=1,INDEX($B$8:$B$43,A16-'Calculadora'!$C$11),0))</f>
        <v>8000</v>
      </c>
      <c r="D16" s="17">
        <f>IF(A16&gt;'Calculadora'!$C$10,"",'Calculadora'!$C$9+IF(AND('Calculadora'!$C$13&gt;0,A16='Calculadora'!$C$14),'Calculadora'!$C$13,0))</f>
        <v>6500</v>
      </c>
      <c r="E16" s="17">
        <f>IF(A16&gt;'Calculadora'!$C$10,"",C16-D16)</f>
        <v>1500</v>
      </c>
      <c r="F16" s="17">
        <f>IF(A16&gt;'Calculadora'!$C$10,"",F15+E16)</f>
        <v>15500</v>
      </c>
      <c r="G16" s="19" t="str">
        <f>IF(A16&gt;'Calculadora'!$C$10,"",IF(F16&lt;-0.005,A16,""))</f>
        <v/>
      </c>
    </row>
    <row r="17">
      <c r="A17" s="18" t="n">
        <v>10</v>
      </c>
      <c r="B17" s="17">
        <f>IF(A17&gt;'Calculadora'!$C$10,"",'Calculadora'!$C$8*(1+'Calculadora'!$C$12)^(A17-1))</f>
        <v>8000</v>
      </c>
      <c r="C17" s="17">
        <f>IF(A17&gt;'Calculadora'!$C$10,"",IF(A17-'Calculadora'!$C$11&gt;=1,INDEX($B$8:$B$43,A17-'Calculadora'!$C$11),0))</f>
        <v>8000</v>
      </c>
      <c r="D17" s="17">
        <f>IF(A17&gt;'Calculadora'!$C$10,"",'Calculadora'!$C$9+IF(AND('Calculadora'!$C$13&gt;0,A17='Calculadora'!$C$14),'Calculadora'!$C$13,0))</f>
        <v>6500</v>
      </c>
      <c r="E17" s="17">
        <f>IF(A17&gt;'Calculadora'!$C$10,"",C17-D17)</f>
        <v>1500</v>
      </c>
      <c r="F17" s="17">
        <f>IF(A17&gt;'Calculadora'!$C$10,"",F16+E17)</f>
        <v>17000</v>
      </c>
      <c r="G17" s="19" t="str">
        <f>IF(A17&gt;'Calculadora'!$C$10,"",IF(F17&lt;-0.005,A17,""))</f>
        <v/>
      </c>
    </row>
    <row r="18">
      <c r="A18" s="18" t="n">
        <v>11</v>
      </c>
      <c r="B18" s="17">
        <f>IF(A18&gt;'Calculadora'!$C$10,"",'Calculadora'!$C$8*(1+'Calculadora'!$C$12)^(A18-1))</f>
        <v>8000</v>
      </c>
      <c r="C18" s="17">
        <f>IF(A18&gt;'Calculadora'!$C$10,"",IF(A18-'Calculadora'!$C$11&gt;=1,INDEX($B$8:$B$43,A18-'Calculadora'!$C$11),0))</f>
        <v>8000</v>
      </c>
      <c r="D18" s="17">
        <f>IF(A18&gt;'Calculadora'!$C$10,"",'Calculadora'!$C$9+IF(AND('Calculadora'!$C$13&gt;0,A18='Calculadora'!$C$14),'Calculadora'!$C$13,0))</f>
        <v>6500</v>
      </c>
      <c r="E18" s="17">
        <f>IF(A18&gt;'Calculadora'!$C$10,"",C18-D18)</f>
        <v>1500</v>
      </c>
      <c r="F18" s="17">
        <f>IF(A18&gt;'Calculadora'!$C$10,"",F17+E18)</f>
        <v>18500</v>
      </c>
      <c r="G18" s="19" t="str">
        <f>IF(A18&gt;'Calculadora'!$C$10,"",IF(F18&lt;-0.005,A18,""))</f>
        <v/>
      </c>
    </row>
    <row r="19">
      <c r="A19" s="18" t="n">
        <v>12</v>
      </c>
      <c r="B19" s="17">
        <f>IF(A19&gt;'Calculadora'!$C$10,"",'Calculadora'!$C$8*(1+'Calculadora'!$C$12)^(A19-1))</f>
        <v>8000</v>
      </c>
      <c r="C19" s="17">
        <f>IF(A19&gt;'Calculadora'!$C$10,"",IF(A19-'Calculadora'!$C$11&gt;=1,INDEX($B$8:$B$43,A19-'Calculadora'!$C$11),0))</f>
        <v>8000</v>
      </c>
      <c r="D19" s="17">
        <f>IF(A19&gt;'Calculadora'!$C$10,"",'Calculadora'!$C$9+IF(AND('Calculadora'!$C$13&gt;0,A19='Calculadora'!$C$14),'Calculadora'!$C$13,0))</f>
        <v>6500</v>
      </c>
      <c r="E19" s="17">
        <f>IF(A19&gt;'Calculadora'!$C$10,"",C19-D19)</f>
        <v>1500</v>
      </c>
      <c r="F19" s="17">
        <f>IF(A19&gt;'Calculadora'!$C$10,"",F18+E19)</f>
        <v>20000</v>
      </c>
      <c r="G19" s="19" t="str">
        <f>IF(A19&gt;'Calculadora'!$C$10,"",IF(F19&lt;-0.005,A19,""))</f>
        <v/>
      </c>
    </row>
    <row r="20">
      <c r="A20" s="18" t="n">
        <v>13</v>
      </c>
      <c r="B20" s="17" t="str">
        <f>IF(A20&gt;'Calculadora'!$C$10,"",'Calculadora'!$C$8*(1+'Calculadora'!$C$12)^(A20-1))</f>
        <v/>
      </c>
      <c r="C20" s="17" t="str">
        <f>IF(A20&gt;'Calculadora'!$C$10,"",IF(A20-'Calculadora'!$C$11&gt;=1,INDEX($B$8:$B$43,A20-'Calculadora'!$C$11),0))</f>
        <v/>
      </c>
      <c r="D20" s="17" t="str">
        <f>IF(A20&gt;'Calculadora'!$C$10,"",'Calculadora'!$C$9+IF(AND('Calculadora'!$C$13&gt;0,A20='Calculadora'!$C$14),'Calculadora'!$C$13,0))</f>
        <v/>
      </c>
      <c r="E20" s="17" t="str">
        <f>IF(A20&gt;'Calculadora'!$C$10,"",C20-D20)</f>
        <v/>
      </c>
      <c r="F20" s="17" t="str">
        <f>IF(A20&gt;'Calculadora'!$C$10,"",F19+E20)</f>
        <v/>
      </c>
      <c r="G20" s="19" t="str">
        <f>IF(A20&gt;'Calculadora'!$C$10,"",IF(F20&lt;-0.005,A20,""))</f>
        <v/>
      </c>
    </row>
    <row r="21">
      <c r="A21" s="18" t="n">
        <v>14</v>
      </c>
      <c r="B21" s="17" t="str">
        <f>IF(A21&gt;'Calculadora'!$C$10,"",'Calculadora'!$C$8*(1+'Calculadora'!$C$12)^(A21-1))</f>
        <v/>
      </c>
      <c r="C21" s="17" t="str">
        <f>IF(A21&gt;'Calculadora'!$C$10,"",IF(A21-'Calculadora'!$C$11&gt;=1,INDEX($B$8:$B$43,A21-'Calculadora'!$C$11),0))</f>
        <v/>
      </c>
      <c r="D21" s="17" t="str">
        <f>IF(A21&gt;'Calculadora'!$C$10,"",'Calculadora'!$C$9+IF(AND('Calculadora'!$C$13&gt;0,A21='Calculadora'!$C$14),'Calculadora'!$C$13,0))</f>
        <v/>
      </c>
      <c r="E21" s="17" t="str">
        <f>IF(A21&gt;'Calculadora'!$C$10,"",C21-D21)</f>
        <v/>
      </c>
      <c r="F21" s="17" t="str">
        <f>IF(A21&gt;'Calculadora'!$C$10,"",F20+E21)</f>
        <v/>
      </c>
      <c r="G21" s="19" t="str">
        <f>IF(A21&gt;'Calculadora'!$C$10,"",IF(F21&lt;-0.005,A21,""))</f>
        <v/>
      </c>
    </row>
    <row r="22">
      <c r="A22" s="18" t="n">
        <v>15</v>
      </c>
      <c r="B22" s="17" t="str">
        <f>IF(A22&gt;'Calculadora'!$C$10,"",'Calculadora'!$C$8*(1+'Calculadora'!$C$12)^(A22-1))</f>
        <v/>
      </c>
      <c r="C22" s="17" t="str">
        <f>IF(A22&gt;'Calculadora'!$C$10,"",IF(A22-'Calculadora'!$C$11&gt;=1,INDEX($B$8:$B$43,A22-'Calculadora'!$C$11),0))</f>
        <v/>
      </c>
      <c r="D22" s="17" t="str">
        <f>IF(A22&gt;'Calculadora'!$C$10,"",'Calculadora'!$C$9+IF(AND('Calculadora'!$C$13&gt;0,A22='Calculadora'!$C$14),'Calculadora'!$C$13,0))</f>
        <v/>
      </c>
      <c r="E22" s="17" t="str">
        <f>IF(A22&gt;'Calculadora'!$C$10,"",C22-D22)</f>
        <v/>
      </c>
      <c r="F22" s="17" t="str">
        <f>IF(A22&gt;'Calculadora'!$C$10,"",F21+E22)</f>
        <v/>
      </c>
      <c r="G22" s="19" t="str">
        <f>IF(A22&gt;'Calculadora'!$C$10,"",IF(F22&lt;-0.005,A22,""))</f>
        <v/>
      </c>
    </row>
    <row r="23">
      <c r="A23" s="18" t="n">
        <v>16</v>
      </c>
      <c r="B23" s="17" t="str">
        <f>IF(A23&gt;'Calculadora'!$C$10,"",'Calculadora'!$C$8*(1+'Calculadora'!$C$12)^(A23-1))</f>
        <v/>
      </c>
      <c r="C23" s="17" t="str">
        <f>IF(A23&gt;'Calculadora'!$C$10,"",IF(A23-'Calculadora'!$C$11&gt;=1,INDEX($B$8:$B$43,A23-'Calculadora'!$C$11),0))</f>
        <v/>
      </c>
      <c r="D23" s="17" t="str">
        <f>IF(A23&gt;'Calculadora'!$C$10,"",'Calculadora'!$C$9+IF(AND('Calculadora'!$C$13&gt;0,A23='Calculadora'!$C$14),'Calculadora'!$C$13,0))</f>
        <v/>
      </c>
      <c r="E23" s="17" t="str">
        <f>IF(A23&gt;'Calculadora'!$C$10,"",C23-D23)</f>
        <v/>
      </c>
      <c r="F23" s="17" t="str">
        <f>IF(A23&gt;'Calculadora'!$C$10,"",F22+E23)</f>
        <v/>
      </c>
      <c r="G23" s="19" t="str">
        <f>IF(A23&gt;'Calculadora'!$C$10,"",IF(F23&lt;-0.005,A23,""))</f>
        <v/>
      </c>
    </row>
    <row r="24">
      <c r="A24" s="18" t="n">
        <v>17</v>
      </c>
      <c r="B24" s="17" t="str">
        <f>IF(A24&gt;'Calculadora'!$C$10,"",'Calculadora'!$C$8*(1+'Calculadora'!$C$12)^(A24-1))</f>
        <v/>
      </c>
      <c r="C24" s="17" t="str">
        <f>IF(A24&gt;'Calculadora'!$C$10,"",IF(A24-'Calculadora'!$C$11&gt;=1,INDEX($B$8:$B$43,A24-'Calculadora'!$C$11),0))</f>
        <v/>
      </c>
      <c r="D24" s="17" t="str">
        <f>IF(A24&gt;'Calculadora'!$C$10,"",'Calculadora'!$C$9+IF(AND('Calculadora'!$C$13&gt;0,A24='Calculadora'!$C$14),'Calculadora'!$C$13,0))</f>
        <v/>
      </c>
      <c r="E24" s="17" t="str">
        <f>IF(A24&gt;'Calculadora'!$C$10,"",C24-D24)</f>
        <v/>
      </c>
      <c r="F24" s="17" t="str">
        <f>IF(A24&gt;'Calculadora'!$C$10,"",F23+E24)</f>
        <v/>
      </c>
      <c r="G24" s="19" t="str">
        <f>IF(A24&gt;'Calculadora'!$C$10,"",IF(F24&lt;-0.005,A24,""))</f>
        <v/>
      </c>
    </row>
    <row r="25">
      <c r="A25" s="18" t="n">
        <v>18</v>
      </c>
      <c r="B25" s="17" t="str">
        <f>IF(A25&gt;'Calculadora'!$C$10,"",'Calculadora'!$C$8*(1+'Calculadora'!$C$12)^(A25-1))</f>
        <v/>
      </c>
      <c r="C25" s="17" t="str">
        <f>IF(A25&gt;'Calculadora'!$C$10,"",IF(A25-'Calculadora'!$C$11&gt;=1,INDEX($B$8:$B$43,A25-'Calculadora'!$C$11),0))</f>
        <v/>
      </c>
      <c r="D25" s="17" t="str">
        <f>IF(A25&gt;'Calculadora'!$C$10,"",'Calculadora'!$C$9+IF(AND('Calculadora'!$C$13&gt;0,A25='Calculadora'!$C$14),'Calculadora'!$C$13,0))</f>
        <v/>
      </c>
      <c r="E25" s="17" t="str">
        <f>IF(A25&gt;'Calculadora'!$C$10,"",C25-D25)</f>
        <v/>
      </c>
      <c r="F25" s="17" t="str">
        <f>IF(A25&gt;'Calculadora'!$C$10,"",F24+E25)</f>
        <v/>
      </c>
      <c r="G25" s="19" t="str">
        <f>IF(A25&gt;'Calculadora'!$C$10,"",IF(F25&lt;-0.005,A25,""))</f>
        <v/>
      </c>
    </row>
    <row r="26">
      <c r="A26" s="18" t="n">
        <v>19</v>
      </c>
      <c r="B26" s="17" t="str">
        <f>IF(A26&gt;'Calculadora'!$C$10,"",'Calculadora'!$C$8*(1+'Calculadora'!$C$12)^(A26-1))</f>
        <v/>
      </c>
      <c r="C26" s="17" t="str">
        <f>IF(A26&gt;'Calculadora'!$C$10,"",IF(A26-'Calculadora'!$C$11&gt;=1,INDEX($B$8:$B$43,A26-'Calculadora'!$C$11),0))</f>
        <v/>
      </c>
      <c r="D26" s="17" t="str">
        <f>IF(A26&gt;'Calculadora'!$C$10,"",'Calculadora'!$C$9+IF(AND('Calculadora'!$C$13&gt;0,A26='Calculadora'!$C$14),'Calculadora'!$C$13,0))</f>
        <v/>
      </c>
      <c r="E26" s="17" t="str">
        <f>IF(A26&gt;'Calculadora'!$C$10,"",C26-D26)</f>
        <v/>
      </c>
      <c r="F26" s="17" t="str">
        <f>IF(A26&gt;'Calculadora'!$C$10,"",F25+E26)</f>
        <v/>
      </c>
      <c r="G26" s="19" t="str">
        <f>IF(A26&gt;'Calculadora'!$C$10,"",IF(F26&lt;-0.005,A26,""))</f>
        <v/>
      </c>
    </row>
    <row r="27">
      <c r="A27" s="18" t="n">
        <v>20</v>
      </c>
      <c r="B27" s="17" t="str">
        <f>IF(A27&gt;'Calculadora'!$C$10,"",'Calculadora'!$C$8*(1+'Calculadora'!$C$12)^(A27-1))</f>
        <v/>
      </c>
      <c r="C27" s="17" t="str">
        <f>IF(A27&gt;'Calculadora'!$C$10,"",IF(A27-'Calculadora'!$C$11&gt;=1,INDEX($B$8:$B$43,A27-'Calculadora'!$C$11),0))</f>
        <v/>
      </c>
      <c r="D27" s="17" t="str">
        <f>IF(A27&gt;'Calculadora'!$C$10,"",'Calculadora'!$C$9+IF(AND('Calculadora'!$C$13&gt;0,A27='Calculadora'!$C$14),'Calculadora'!$C$13,0))</f>
        <v/>
      </c>
      <c r="E27" s="17" t="str">
        <f>IF(A27&gt;'Calculadora'!$C$10,"",C27-D27)</f>
        <v/>
      </c>
      <c r="F27" s="17" t="str">
        <f>IF(A27&gt;'Calculadora'!$C$10,"",F26+E27)</f>
        <v/>
      </c>
      <c r="G27" s="19" t="str">
        <f>IF(A27&gt;'Calculadora'!$C$10,"",IF(F27&lt;-0.005,A27,""))</f>
        <v/>
      </c>
    </row>
    <row r="28">
      <c r="A28" s="18" t="n">
        <v>21</v>
      </c>
      <c r="B28" s="17" t="str">
        <f>IF(A28&gt;'Calculadora'!$C$10,"",'Calculadora'!$C$8*(1+'Calculadora'!$C$12)^(A28-1))</f>
        <v/>
      </c>
      <c r="C28" s="17" t="str">
        <f>IF(A28&gt;'Calculadora'!$C$10,"",IF(A28-'Calculadora'!$C$11&gt;=1,INDEX($B$8:$B$43,A28-'Calculadora'!$C$11),0))</f>
        <v/>
      </c>
      <c r="D28" s="17" t="str">
        <f>IF(A28&gt;'Calculadora'!$C$10,"",'Calculadora'!$C$9+IF(AND('Calculadora'!$C$13&gt;0,A28='Calculadora'!$C$14),'Calculadora'!$C$13,0))</f>
        <v/>
      </c>
      <c r="E28" s="17" t="str">
        <f>IF(A28&gt;'Calculadora'!$C$10,"",C28-D28)</f>
        <v/>
      </c>
      <c r="F28" s="17" t="str">
        <f>IF(A28&gt;'Calculadora'!$C$10,"",F27+E28)</f>
        <v/>
      </c>
      <c r="G28" s="19" t="str">
        <f>IF(A28&gt;'Calculadora'!$C$10,"",IF(F28&lt;-0.005,A28,""))</f>
        <v/>
      </c>
    </row>
    <row r="29">
      <c r="A29" s="18" t="n">
        <v>22</v>
      </c>
      <c r="B29" s="17" t="str">
        <f>IF(A29&gt;'Calculadora'!$C$10,"",'Calculadora'!$C$8*(1+'Calculadora'!$C$12)^(A29-1))</f>
        <v/>
      </c>
      <c r="C29" s="17" t="str">
        <f>IF(A29&gt;'Calculadora'!$C$10,"",IF(A29-'Calculadora'!$C$11&gt;=1,INDEX($B$8:$B$43,A29-'Calculadora'!$C$11),0))</f>
        <v/>
      </c>
      <c r="D29" s="17" t="str">
        <f>IF(A29&gt;'Calculadora'!$C$10,"",'Calculadora'!$C$9+IF(AND('Calculadora'!$C$13&gt;0,A29='Calculadora'!$C$14),'Calculadora'!$C$13,0))</f>
        <v/>
      </c>
      <c r="E29" s="17" t="str">
        <f>IF(A29&gt;'Calculadora'!$C$10,"",C29-D29)</f>
        <v/>
      </c>
      <c r="F29" s="17" t="str">
        <f>IF(A29&gt;'Calculadora'!$C$10,"",F28+E29)</f>
        <v/>
      </c>
      <c r="G29" s="19" t="str">
        <f>IF(A29&gt;'Calculadora'!$C$10,"",IF(F29&lt;-0.005,A29,""))</f>
        <v/>
      </c>
    </row>
    <row r="30">
      <c r="A30" s="18" t="n">
        <v>23</v>
      </c>
      <c r="B30" s="17" t="str">
        <f>IF(A30&gt;'Calculadora'!$C$10,"",'Calculadora'!$C$8*(1+'Calculadora'!$C$12)^(A30-1))</f>
        <v/>
      </c>
      <c r="C30" s="17" t="str">
        <f>IF(A30&gt;'Calculadora'!$C$10,"",IF(A30-'Calculadora'!$C$11&gt;=1,INDEX($B$8:$B$43,A30-'Calculadora'!$C$11),0))</f>
        <v/>
      </c>
      <c r="D30" s="17" t="str">
        <f>IF(A30&gt;'Calculadora'!$C$10,"",'Calculadora'!$C$9+IF(AND('Calculadora'!$C$13&gt;0,A30='Calculadora'!$C$14),'Calculadora'!$C$13,0))</f>
        <v/>
      </c>
      <c r="E30" s="17" t="str">
        <f>IF(A30&gt;'Calculadora'!$C$10,"",C30-D30)</f>
        <v/>
      </c>
      <c r="F30" s="17" t="str">
        <f>IF(A30&gt;'Calculadora'!$C$10,"",F29+E30)</f>
        <v/>
      </c>
      <c r="G30" s="19" t="str">
        <f>IF(A30&gt;'Calculadora'!$C$10,"",IF(F30&lt;-0.005,A30,""))</f>
        <v/>
      </c>
    </row>
    <row r="31">
      <c r="A31" s="18" t="n">
        <v>24</v>
      </c>
      <c r="B31" s="17" t="str">
        <f>IF(A31&gt;'Calculadora'!$C$10,"",'Calculadora'!$C$8*(1+'Calculadora'!$C$12)^(A31-1))</f>
        <v/>
      </c>
      <c r="C31" s="17" t="str">
        <f>IF(A31&gt;'Calculadora'!$C$10,"",IF(A31-'Calculadora'!$C$11&gt;=1,INDEX($B$8:$B$43,A31-'Calculadora'!$C$11),0))</f>
        <v/>
      </c>
      <c r="D31" s="17" t="str">
        <f>IF(A31&gt;'Calculadora'!$C$10,"",'Calculadora'!$C$9+IF(AND('Calculadora'!$C$13&gt;0,A31='Calculadora'!$C$14),'Calculadora'!$C$13,0))</f>
        <v/>
      </c>
      <c r="E31" s="17" t="str">
        <f>IF(A31&gt;'Calculadora'!$C$10,"",C31-D31)</f>
        <v/>
      </c>
      <c r="F31" s="17" t="str">
        <f>IF(A31&gt;'Calculadora'!$C$10,"",F30+E31)</f>
        <v/>
      </c>
      <c r="G31" s="19" t="str">
        <f>IF(A31&gt;'Calculadora'!$C$10,"",IF(F31&lt;-0.005,A31,""))</f>
        <v/>
      </c>
    </row>
    <row r="32">
      <c r="A32" s="18" t="n">
        <v>25</v>
      </c>
      <c r="B32" s="17" t="str">
        <f>IF(A32&gt;'Calculadora'!$C$10,"",'Calculadora'!$C$8*(1+'Calculadora'!$C$12)^(A32-1))</f>
        <v/>
      </c>
      <c r="C32" s="17" t="str">
        <f>IF(A32&gt;'Calculadora'!$C$10,"",IF(A32-'Calculadora'!$C$11&gt;=1,INDEX($B$8:$B$43,A32-'Calculadora'!$C$11),0))</f>
        <v/>
      </c>
      <c r="D32" s="17" t="str">
        <f>IF(A32&gt;'Calculadora'!$C$10,"",'Calculadora'!$C$9+IF(AND('Calculadora'!$C$13&gt;0,A32='Calculadora'!$C$14),'Calculadora'!$C$13,0))</f>
        <v/>
      </c>
      <c r="E32" s="17" t="str">
        <f>IF(A32&gt;'Calculadora'!$C$10,"",C32-D32)</f>
        <v/>
      </c>
      <c r="F32" s="17" t="str">
        <f>IF(A32&gt;'Calculadora'!$C$10,"",F31+E32)</f>
        <v/>
      </c>
      <c r="G32" s="19" t="str">
        <f>IF(A32&gt;'Calculadora'!$C$10,"",IF(F32&lt;-0.005,A32,""))</f>
        <v/>
      </c>
    </row>
    <row r="33">
      <c r="A33" s="18" t="n">
        <v>26</v>
      </c>
      <c r="B33" s="17" t="str">
        <f>IF(A33&gt;'Calculadora'!$C$10,"",'Calculadora'!$C$8*(1+'Calculadora'!$C$12)^(A33-1))</f>
        <v/>
      </c>
      <c r="C33" s="17" t="str">
        <f>IF(A33&gt;'Calculadora'!$C$10,"",IF(A33-'Calculadora'!$C$11&gt;=1,INDEX($B$8:$B$43,A33-'Calculadora'!$C$11),0))</f>
        <v/>
      </c>
      <c r="D33" s="17" t="str">
        <f>IF(A33&gt;'Calculadora'!$C$10,"",'Calculadora'!$C$9+IF(AND('Calculadora'!$C$13&gt;0,A33='Calculadora'!$C$14),'Calculadora'!$C$13,0))</f>
        <v/>
      </c>
      <c r="E33" s="17" t="str">
        <f>IF(A33&gt;'Calculadora'!$C$10,"",C33-D33)</f>
        <v/>
      </c>
      <c r="F33" s="17" t="str">
        <f>IF(A33&gt;'Calculadora'!$C$10,"",F32+E33)</f>
        <v/>
      </c>
      <c r="G33" s="19" t="str">
        <f>IF(A33&gt;'Calculadora'!$C$10,"",IF(F33&lt;-0.005,A33,""))</f>
        <v/>
      </c>
    </row>
    <row r="34">
      <c r="A34" s="18" t="n">
        <v>27</v>
      </c>
      <c r="B34" s="17" t="str">
        <f>IF(A34&gt;'Calculadora'!$C$10,"",'Calculadora'!$C$8*(1+'Calculadora'!$C$12)^(A34-1))</f>
        <v/>
      </c>
      <c r="C34" s="17" t="str">
        <f>IF(A34&gt;'Calculadora'!$C$10,"",IF(A34-'Calculadora'!$C$11&gt;=1,INDEX($B$8:$B$43,A34-'Calculadora'!$C$11),0))</f>
        <v/>
      </c>
      <c r="D34" s="17" t="str">
        <f>IF(A34&gt;'Calculadora'!$C$10,"",'Calculadora'!$C$9+IF(AND('Calculadora'!$C$13&gt;0,A34='Calculadora'!$C$14),'Calculadora'!$C$13,0))</f>
        <v/>
      </c>
      <c r="E34" s="17" t="str">
        <f>IF(A34&gt;'Calculadora'!$C$10,"",C34-D34)</f>
        <v/>
      </c>
      <c r="F34" s="17" t="str">
        <f>IF(A34&gt;'Calculadora'!$C$10,"",F33+E34)</f>
        <v/>
      </c>
      <c r="G34" s="19" t="str">
        <f>IF(A34&gt;'Calculadora'!$C$10,"",IF(F34&lt;-0.005,A34,""))</f>
        <v/>
      </c>
    </row>
    <row r="35">
      <c r="A35" s="18" t="n">
        <v>28</v>
      </c>
      <c r="B35" s="17" t="str">
        <f>IF(A35&gt;'Calculadora'!$C$10,"",'Calculadora'!$C$8*(1+'Calculadora'!$C$12)^(A35-1))</f>
        <v/>
      </c>
      <c r="C35" s="17" t="str">
        <f>IF(A35&gt;'Calculadora'!$C$10,"",IF(A35-'Calculadora'!$C$11&gt;=1,INDEX($B$8:$B$43,A35-'Calculadora'!$C$11),0))</f>
        <v/>
      </c>
      <c r="D35" s="17" t="str">
        <f>IF(A35&gt;'Calculadora'!$C$10,"",'Calculadora'!$C$9+IF(AND('Calculadora'!$C$13&gt;0,A35='Calculadora'!$C$14),'Calculadora'!$C$13,0))</f>
        <v/>
      </c>
      <c r="E35" s="17" t="str">
        <f>IF(A35&gt;'Calculadora'!$C$10,"",C35-D35)</f>
        <v/>
      </c>
      <c r="F35" s="17" t="str">
        <f>IF(A35&gt;'Calculadora'!$C$10,"",F34+E35)</f>
        <v/>
      </c>
      <c r="G35" s="19" t="str">
        <f>IF(A35&gt;'Calculadora'!$C$10,"",IF(F35&lt;-0.005,A35,""))</f>
        <v/>
      </c>
    </row>
    <row r="36">
      <c r="A36" s="18" t="n">
        <v>29</v>
      </c>
      <c r="B36" s="17" t="str">
        <f>IF(A36&gt;'Calculadora'!$C$10,"",'Calculadora'!$C$8*(1+'Calculadora'!$C$12)^(A36-1))</f>
        <v/>
      </c>
      <c r="C36" s="17" t="str">
        <f>IF(A36&gt;'Calculadora'!$C$10,"",IF(A36-'Calculadora'!$C$11&gt;=1,INDEX($B$8:$B$43,A36-'Calculadora'!$C$11),0))</f>
        <v/>
      </c>
      <c r="D36" s="17" t="str">
        <f>IF(A36&gt;'Calculadora'!$C$10,"",'Calculadora'!$C$9+IF(AND('Calculadora'!$C$13&gt;0,A36='Calculadora'!$C$14),'Calculadora'!$C$13,0))</f>
        <v/>
      </c>
      <c r="E36" s="17" t="str">
        <f>IF(A36&gt;'Calculadora'!$C$10,"",C36-D36)</f>
        <v/>
      </c>
      <c r="F36" s="17" t="str">
        <f>IF(A36&gt;'Calculadora'!$C$10,"",F35+E36)</f>
        <v/>
      </c>
      <c r="G36" s="19" t="str">
        <f>IF(A36&gt;'Calculadora'!$C$10,"",IF(F36&lt;-0.005,A36,""))</f>
        <v/>
      </c>
    </row>
    <row r="37">
      <c r="A37" s="18" t="n">
        <v>30</v>
      </c>
      <c r="B37" s="17" t="str">
        <f>IF(A37&gt;'Calculadora'!$C$10,"",'Calculadora'!$C$8*(1+'Calculadora'!$C$12)^(A37-1))</f>
        <v/>
      </c>
      <c r="C37" s="17" t="str">
        <f>IF(A37&gt;'Calculadora'!$C$10,"",IF(A37-'Calculadora'!$C$11&gt;=1,INDEX($B$8:$B$43,A37-'Calculadora'!$C$11),0))</f>
        <v/>
      </c>
      <c r="D37" s="17" t="str">
        <f>IF(A37&gt;'Calculadora'!$C$10,"",'Calculadora'!$C$9+IF(AND('Calculadora'!$C$13&gt;0,A37='Calculadora'!$C$14),'Calculadora'!$C$13,0))</f>
        <v/>
      </c>
      <c r="E37" s="17" t="str">
        <f>IF(A37&gt;'Calculadora'!$C$10,"",C37-D37)</f>
        <v/>
      </c>
      <c r="F37" s="17" t="str">
        <f>IF(A37&gt;'Calculadora'!$C$10,"",F36+E37)</f>
        <v/>
      </c>
      <c r="G37" s="19" t="str">
        <f>IF(A37&gt;'Calculadora'!$C$10,"",IF(F37&lt;-0.005,A37,""))</f>
        <v/>
      </c>
    </row>
    <row r="38">
      <c r="A38" s="18" t="n">
        <v>31</v>
      </c>
      <c r="B38" s="17" t="str">
        <f>IF(A38&gt;'Calculadora'!$C$10,"",'Calculadora'!$C$8*(1+'Calculadora'!$C$12)^(A38-1))</f>
        <v/>
      </c>
      <c r="C38" s="17" t="str">
        <f>IF(A38&gt;'Calculadora'!$C$10,"",IF(A38-'Calculadora'!$C$11&gt;=1,INDEX($B$8:$B$43,A38-'Calculadora'!$C$11),0))</f>
        <v/>
      </c>
      <c r="D38" s="17" t="str">
        <f>IF(A38&gt;'Calculadora'!$C$10,"",'Calculadora'!$C$9+IF(AND('Calculadora'!$C$13&gt;0,A38='Calculadora'!$C$14),'Calculadora'!$C$13,0))</f>
        <v/>
      </c>
      <c r="E38" s="17" t="str">
        <f>IF(A38&gt;'Calculadora'!$C$10,"",C38-D38)</f>
        <v/>
      </c>
      <c r="F38" s="17" t="str">
        <f>IF(A38&gt;'Calculadora'!$C$10,"",F37+E38)</f>
        <v/>
      </c>
      <c r="G38" s="19" t="str">
        <f>IF(A38&gt;'Calculadora'!$C$10,"",IF(F38&lt;-0.005,A38,""))</f>
        <v/>
      </c>
    </row>
    <row r="39">
      <c r="A39" s="18" t="n">
        <v>32</v>
      </c>
      <c r="B39" s="17" t="str">
        <f>IF(A39&gt;'Calculadora'!$C$10,"",'Calculadora'!$C$8*(1+'Calculadora'!$C$12)^(A39-1))</f>
        <v/>
      </c>
      <c r="C39" s="17" t="str">
        <f>IF(A39&gt;'Calculadora'!$C$10,"",IF(A39-'Calculadora'!$C$11&gt;=1,INDEX($B$8:$B$43,A39-'Calculadora'!$C$11),0))</f>
        <v/>
      </c>
      <c r="D39" s="17" t="str">
        <f>IF(A39&gt;'Calculadora'!$C$10,"",'Calculadora'!$C$9+IF(AND('Calculadora'!$C$13&gt;0,A39='Calculadora'!$C$14),'Calculadora'!$C$13,0))</f>
        <v/>
      </c>
      <c r="E39" s="17" t="str">
        <f>IF(A39&gt;'Calculadora'!$C$10,"",C39-D39)</f>
        <v/>
      </c>
      <c r="F39" s="17" t="str">
        <f>IF(A39&gt;'Calculadora'!$C$10,"",F38+E39)</f>
        <v/>
      </c>
      <c r="G39" s="19" t="str">
        <f>IF(A39&gt;'Calculadora'!$C$10,"",IF(F39&lt;-0.005,A39,""))</f>
        <v/>
      </c>
    </row>
    <row r="40">
      <c r="A40" s="18" t="n">
        <v>33</v>
      </c>
      <c r="B40" s="17" t="str">
        <f>IF(A40&gt;'Calculadora'!$C$10,"",'Calculadora'!$C$8*(1+'Calculadora'!$C$12)^(A40-1))</f>
        <v/>
      </c>
      <c r="C40" s="17" t="str">
        <f>IF(A40&gt;'Calculadora'!$C$10,"",IF(A40-'Calculadora'!$C$11&gt;=1,INDEX($B$8:$B$43,A40-'Calculadora'!$C$11),0))</f>
        <v/>
      </c>
      <c r="D40" s="17" t="str">
        <f>IF(A40&gt;'Calculadora'!$C$10,"",'Calculadora'!$C$9+IF(AND('Calculadora'!$C$13&gt;0,A40='Calculadora'!$C$14),'Calculadora'!$C$13,0))</f>
        <v/>
      </c>
      <c r="E40" s="17" t="str">
        <f>IF(A40&gt;'Calculadora'!$C$10,"",C40-D40)</f>
        <v/>
      </c>
      <c r="F40" s="17" t="str">
        <f>IF(A40&gt;'Calculadora'!$C$10,"",F39+E40)</f>
        <v/>
      </c>
      <c r="G40" s="19" t="str">
        <f>IF(A40&gt;'Calculadora'!$C$10,"",IF(F40&lt;-0.005,A40,""))</f>
        <v/>
      </c>
    </row>
    <row r="41">
      <c r="A41" s="18" t="n">
        <v>34</v>
      </c>
      <c r="B41" s="17" t="str">
        <f>IF(A41&gt;'Calculadora'!$C$10,"",'Calculadora'!$C$8*(1+'Calculadora'!$C$12)^(A41-1))</f>
        <v/>
      </c>
      <c r="C41" s="17" t="str">
        <f>IF(A41&gt;'Calculadora'!$C$10,"",IF(A41-'Calculadora'!$C$11&gt;=1,INDEX($B$8:$B$43,A41-'Calculadora'!$C$11),0))</f>
        <v/>
      </c>
      <c r="D41" s="17" t="str">
        <f>IF(A41&gt;'Calculadora'!$C$10,"",'Calculadora'!$C$9+IF(AND('Calculadora'!$C$13&gt;0,A41='Calculadora'!$C$14),'Calculadora'!$C$13,0))</f>
        <v/>
      </c>
      <c r="E41" s="17" t="str">
        <f>IF(A41&gt;'Calculadora'!$C$10,"",C41-D41)</f>
        <v/>
      </c>
      <c r="F41" s="17" t="str">
        <f>IF(A41&gt;'Calculadora'!$C$10,"",F40+E41)</f>
        <v/>
      </c>
      <c r="G41" s="19" t="str">
        <f>IF(A41&gt;'Calculadora'!$C$10,"",IF(F41&lt;-0.005,A41,""))</f>
        <v/>
      </c>
    </row>
    <row r="42">
      <c r="A42" s="18" t="n">
        <v>35</v>
      </c>
      <c r="B42" s="17" t="str">
        <f>IF(A42&gt;'Calculadora'!$C$10,"",'Calculadora'!$C$8*(1+'Calculadora'!$C$12)^(A42-1))</f>
        <v/>
      </c>
      <c r="C42" s="17" t="str">
        <f>IF(A42&gt;'Calculadora'!$C$10,"",IF(A42-'Calculadora'!$C$11&gt;=1,INDEX($B$8:$B$43,A42-'Calculadora'!$C$11),0))</f>
        <v/>
      </c>
      <c r="D42" s="17" t="str">
        <f>IF(A42&gt;'Calculadora'!$C$10,"",'Calculadora'!$C$9+IF(AND('Calculadora'!$C$13&gt;0,A42='Calculadora'!$C$14),'Calculadora'!$C$13,0))</f>
        <v/>
      </c>
      <c r="E42" s="17" t="str">
        <f>IF(A42&gt;'Calculadora'!$C$10,"",C42-D42)</f>
        <v/>
      </c>
      <c r="F42" s="17" t="str">
        <f>IF(A42&gt;'Calculadora'!$C$10,"",F41+E42)</f>
        <v/>
      </c>
      <c r="G42" s="19" t="str">
        <f>IF(A42&gt;'Calculadora'!$C$10,"",IF(F42&lt;-0.005,A42,""))</f>
        <v/>
      </c>
    </row>
    <row r="43">
      <c r="A43" s="18" t="n">
        <v>36</v>
      </c>
      <c r="B43" s="17" t="str">
        <f>IF(A43&gt;'Calculadora'!$C$10,"",'Calculadora'!$C$8*(1+'Calculadora'!$C$12)^(A43-1))</f>
        <v/>
      </c>
      <c r="C43" s="17" t="str">
        <f>IF(A43&gt;'Calculadora'!$C$10,"",IF(A43-'Calculadora'!$C$11&gt;=1,INDEX($B$8:$B$43,A43-'Calculadora'!$C$11),0))</f>
        <v/>
      </c>
      <c r="D43" s="17" t="str">
        <f>IF(A43&gt;'Calculadora'!$C$10,"",'Calculadora'!$C$9+IF(AND('Calculadora'!$C$13&gt;0,A43='Calculadora'!$C$14),'Calculadora'!$C$13,0))</f>
        <v/>
      </c>
      <c r="E43" s="17" t="str">
        <f>IF(A43&gt;'Calculadora'!$C$10,"",C43-D43)</f>
        <v/>
      </c>
      <c r="F43" s="17" t="str">
        <f>IF(A43&gt;'Calculadora'!$C$10,"",F42+E43)</f>
        <v/>
      </c>
      <c r="G43" s="19" t="str">
        <f>IF(A43&gt;'Calculadora'!$C$10,"",IF(F43&lt;-0.005,A43,""))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20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66" customWidth="1" min="4" max="4"/>
  </cols>
  <sheetData>
    <row r="2">
      <c r="B2" s="1" t="inlineStr">
        <is>
          <t>Del beneficio al flujo de caja</t>
        </is>
      </c>
      <c r="D2" s="2" t="inlineStr">
        <is>
          <t>Plantilla de skilio.com/calculadoras/flujo-de-caja/</t>
        </is>
      </c>
    </row>
    <row r="3">
      <c r="B3" s="3" t="inlineStr">
        <is>
          <t>Convierte el beneficio de tu contabilidad en dinero que entra y sale de verdad.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Datos del periodo (un año, un trimestre…)</t>
        </is>
      </c>
      <c r="C6" s="6" t="n"/>
    </row>
    <row r="7">
      <c r="B7" t="inlineStr">
        <is>
          <t>Beneficio neto</t>
        </is>
      </c>
      <c r="C7" s="7" t="n">
        <v>50000</v>
      </c>
      <c r="D7" s="8" t="inlineStr">
        <is>
          <t>Lo que ganó el negocio después de todos sus gastos e impuestos. Si perdió, en negativo.</t>
        </is>
      </c>
    </row>
    <row r="8">
      <c r="B8" t="inlineStr">
        <is>
          <t>Amortizaciones y depreciaciones</t>
        </is>
      </c>
      <c r="C8" s="7" t="n">
        <v>10000</v>
      </c>
      <c r="D8" s="8" t="inlineStr">
        <is>
          <t>Gasto contable por el desgaste de máquinas o local: resta beneficio, pero no sale dinero.</t>
        </is>
      </c>
    </row>
    <row r="9">
      <c r="B9" t="inlineStr">
        <is>
          <t>Dinero atrapado en clientes y existencias</t>
        </is>
      </c>
      <c r="C9" s="7" t="n">
        <v>8000</v>
      </c>
      <c r="D9" s="8" t="inlineStr">
        <is>
          <t>Lo que subieron los clientes por cobrar y la mercancía sin vender, menos lo que subió lo que debes a proveedores.</t>
        </is>
      </c>
    </row>
    <row r="10">
      <c r="B10" t="inlineStr">
        <is>
          <t>Inversiones del periodo (máquinas, equipos, obras)</t>
        </is>
      </c>
      <c r="C10" s="7" t="n">
        <v>15000</v>
      </c>
      <c r="D10" s="8" t="inlineStr">
        <is>
          <t>Lo que pagaste por cosas que durarán años.</t>
        </is>
      </c>
    </row>
    <row r="11">
      <c r="B11" t="inlineStr">
        <is>
          <t>Préstamos recibidos menos devueltos</t>
        </is>
      </c>
      <c r="C11" s="7" t="n">
        <v>0</v>
      </c>
      <c r="D11" s="8" t="inlineStr">
        <is>
          <t>Si devolviste más de lo que recibiste, en negativo.</t>
        </is>
      </c>
    </row>
    <row r="12">
      <c r="B12" t="inlineStr">
        <is>
          <t>Dividendos o retiros de los dueños</t>
        </is>
      </c>
      <c r="C12" s="7" t="n">
        <v>0</v>
      </c>
    </row>
    <row r="13">
      <c r="B13" t="inlineStr">
        <is>
          <t>Dinero en caja al empezar</t>
        </is>
      </c>
      <c r="C13" s="7" t="n">
        <v>20000</v>
      </c>
    </row>
    <row r="15">
      <c r="B15" s="5" t="inlineStr">
        <is>
          <t>Resultados</t>
        </is>
      </c>
      <c r="C15" s="6" t="n"/>
    </row>
    <row r="16">
      <c r="B16" s="11" t="inlineStr">
        <is>
          <t>Flujo de caja operativo</t>
        </is>
      </c>
      <c r="C16" s="12">
        <f>$C$7+$C$8-$C$9</f>
        <v>52000</v>
      </c>
      <c r="D16" s="8" t="inlineStr">
        <is>
          <t>Beneficio + amortizaciones - dinero atrapado en clientes y existencias.</t>
        </is>
      </c>
    </row>
    <row r="17">
      <c r="B17" s="11" t="inlineStr">
        <is>
          <t>Flujo de caja libre</t>
        </is>
      </c>
      <c r="C17" s="12">
        <f>$C$16-$C$10</f>
        <v>37000</v>
      </c>
      <c r="D17" s="8" t="inlineStr">
        <is>
          <t>Después de tus inversiones.</t>
        </is>
      </c>
    </row>
    <row r="18">
      <c r="B18" s="11" t="inlineStr">
        <is>
          <t>Flujo de caja neto</t>
        </is>
      </c>
      <c r="C18" s="12">
        <f>$C$17+$C$11-$C$12</f>
        <v>37000</v>
      </c>
      <c r="D18" s="8" t="inlineStr">
        <is>
          <t>Con préstamos y repartos.</t>
        </is>
      </c>
    </row>
    <row r="19">
      <c r="B19" t="inlineStr">
        <is>
          <t>Dinero en caja al acabar</t>
        </is>
      </c>
      <c r="C19" s="14">
        <f>$C$13+$C$18</f>
        <v>57000</v>
      </c>
    </row>
    <row r="20">
      <c r="B20" t="inlineStr">
        <is>
          <t>Parte del beneficio que llega como flujo libre</t>
        </is>
      </c>
      <c r="C20" s="20">
        <f>IF($C$7&gt;0,$C$17/$C$7,"")</f>
        <v>0.74</v>
      </c>
      <c r="D20" s="8" t="inlineStr">
        <is>
          <t>Solo sale si hay beneficio.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21" t="inlineStr">
        <is>
          <t>Cómo se usa la plantilla de flujo de caja proyectado</t>
        </is>
      </c>
    </row>
    <row r="4" ht="15" customHeight="1">
      <c r="B4" s="22" t="inlineStr">
        <is>
          <t>1. En «Calculadora», escribe el dinero que tienes ahora, lo que vendes al mes y lo que pagas al mes.</t>
        </is>
      </c>
    </row>
    <row r="5" ht="30" customHeight="1">
      <c r="B5" s="22" t="inlineStr">
        <is>
          <t>2. Pon cuántos meses tardan tus clientes en pagarte: si cobras al mes siguiente, la caja de los primeros meses es más baja.</t>
        </is>
      </c>
    </row>
    <row r="6" ht="30" customHeight="1">
      <c r="B6" s="22" t="inlineStr">
        <is>
          <t>3. Si las ventas crecen o bajan cada mes, escribe el porcentaje. Si vas a pagar algo grande una vez, escribe el importe y el mes.</t>
        </is>
      </c>
    </row>
    <row r="7" ht="30" customHeight="1">
      <c r="B7" s="22" t="inlineStr">
        <is>
          <t>4. Lee la caja al final, el punto más bajo y el primer mes en que te quedarías sin dinero. «Mes a mes» enseña los cobros, pagos y caja de cada mes.</t>
        </is>
      </c>
    </row>
    <row r="8" ht="30" customHeight="1">
      <c r="B8" s="22" t="inlineStr">
        <is>
          <t>5. Si partes del beneficio de tu contabilidad, usa la hoja «Desde el beneficio»: te dice cuánto de ese beneficio llega a la caja.</t>
        </is>
      </c>
    </row>
    <row r="10" ht="15" customHeight="1">
      <c r="B10" s="23" t="inlineStr">
        <is>
          <t>Se cuenta el dinero cuando entra o sale de verdad, no cuando facturas.</t>
        </is>
      </c>
    </row>
    <row r="11" ht="15" customHeight="1">
      <c r="B11" s="23" t="inlineStr">
        <is>
          <t>Se supone que antes del primer mes no tenías ventas pendientes de cobro.</t>
        </is>
      </c>
    </row>
    <row r="12" ht="30" customHeight="1">
      <c r="B12" s="23" t="inlineStr">
        <is>
          <t>Las celdas naranjas son las que puedes cambiar. Las demás llevan fórmulas: si las borras, la plantilla deja de calcular.</t>
        </is>
      </c>
    </row>
    <row r="13" ht="30" customHeight="1">
      <c r="B13" s="23" t="inlineStr">
        <is>
          <t>Funciona en Excel, en Google Sheets (súbela a Drive y ábrela con Hojas de cálculo) y en LibreOffice. No tiene macros.</t>
        </is>
      </c>
    </row>
    <row r="14" ht="15" customHeight="1">
      <c r="B14" s="23" t="inlineStr">
        <is>
          <t>Las cifras no llevan símbolo de moneda: sirve para euros, pesos, dólares o cualquier otra.</t>
        </is>
      </c>
    </row>
    <row r="15" ht="30" customHeight="1">
      <c r="B15" s="23" t="inlineStr">
        <is>
          <t>Es una estimación orientativa con las fórmulas habituales. Para una decisión importante, compara con la oferta o el contrato reales.</t>
        </is>
      </c>
    </row>
    <row r="17">
      <c r="B17" s="8" t="inlineStr">
        <is>
          <t>Calculadora online con estos mismos cálculos: skilio.com/calculadoras/flujo-de-caja/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Skilio</dc:creator>
  <dc:title>Plantilla de flujo de caja proyectado</dc:title>
  <dcterms:created xsi:type="dcterms:W3CDTF">2026-11-01T01:31:05Z</dcterms:created>
  <dcterms:modified xsi:type="dcterms:W3CDTF">2026-11-01T01:31:05Z</dcterms:modified>
</cp:coreProperties>
</file>